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kos\Desktop\Aproveitamentos\RAC_MARCOS\"/>
    </mc:Choice>
  </mc:AlternateContent>
  <xr:revisionPtr revIDLastSave="0" documentId="13_ncr:8001_{F2C757C3-23FD-45D5-90C3-6DD2C0FF0B4F}" xr6:coauthVersionLast="46" xr6:coauthVersionMax="46" xr10:uidLastSave="{00000000-0000-0000-0000-000000000000}"/>
  <workbookProtection workbookPassword="E2FC" lockStructure="1"/>
  <bookViews>
    <workbookView xWindow="240" yWindow="510" windowWidth="18735" windowHeight="14280" activeTab="3" xr2:uid="{00000000-000D-0000-FFFF-FFFF00000000}"/>
  </bookViews>
  <sheets>
    <sheet name="Orientações" sheetId="18" r:id="rId1"/>
    <sheet name="Identificação" sheetId="2" r:id="rId2"/>
    <sheet name="Resumo" sheetId="1" r:id="rId3"/>
    <sheet name="Atividades" sheetId="16" r:id="rId4"/>
    <sheet name="Ctrl" sheetId="17" state="hidden" r:id="rId5"/>
    <sheet name="Imprimir" sheetId="19" r:id="rId6"/>
  </sheets>
  <externalReferences>
    <externalReference r:id="rId7"/>
  </externalReferences>
  <definedNames>
    <definedName name="_GoBack" localSheetId="5">Imprimir!$B$46</definedName>
    <definedName name="_xlnm.Print_Area" localSheetId="5">Imprimir!$A$1:$F$49</definedName>
    <definedName name="LAtividade">[1]!TAtividade[Atividade Complementar]</definedName>
    <definedName name="LItAtividade">[1]!TAtividade[It.]</definedName>
    <definedName name="LTotalHoras">[1]!TAtividade[TH]</definedName>
    <definedName name="LValidação">[1]!TValidação[Validação]</definedName>
    <definedName name="z">[1]!TAtividade[TH]</definedName>
  </definedNames>
  <calcPr calcId="181029"/>
</workbook>
</file>

<file path=xl/calcChain.xml><?xml version="1.0" encoding="utf-8"?>
<calcChain xmlns="http://schemas.openxmlformats.org/spreadsheetml/2006/main">
  <c r="B14" i="19" l="1"/>
  <c r="B12" i="19"/>
  <c r="F28" i="17"/>
  <c r="L2" i="17"/>
  <c r="V2" i="17"/>
  <c r="K2" i="17"/>
  <c r="P2" i="17"/>
  <c r="W2" i="17"/>
  <c r="T2" i="17"/>
  <c r="G2" i="17"/>
  <c r="M2" i="17"/>
  <c r="S2" i="17"/>
  <c r="Y2" i="17"/>
  <c r="O2" i="17"/>
  <c r="U2" i="17"/>
  <c r="J2" i="17"/>
  <c r="X2" i="17"/>
  <c r="R2" i="17"/>
  <c r="F2" i="17"/>
  <c r="H2" i="17"/>
  <c r="N2" i="17"/>
  <c r="Q2" i="17"/>
  <c r="I2" i="17"/>
  <c r="H5" i="17" l="1"/>
  <c r="H9" i="17"/>
  <c r="H13" i="17"/>
  <c r="H17" i="17"/>
  <c r="H21" i="17"/>
  <c r="H4" i="17"/>
  <c r="H16" i="17"/>
  <c r="H20" i="17"/>
  <c r="H7" i="17"/>
  <c r="H11" i="17"/>
  <c r="H15" i="17"/>
  <c r="H19" i="17"/>
  <c r="H6" i="17"/>
  <c r="H10" i="17"/>
  <c r="H14" i="17"/>
  <c r="H18" i="17"/>
  <c r="O19" i="17"/>
  <c r="O15" i="17"/>
  <c r="O11" i="17"/>
  <c r="O7" i="17"/>
  <c r="O20" i="17"/>
  <c r="O16" i="17"/>
  <c r="O12" i="17"/>
  <c r="O8" i="17"/>
  <c r="O3" i="17"/>
  <c r="O21" i="17"/>
  <c r="O17" i="17"/>
  <c r="O13" i="17"/>
  <c r="O9" i="17"/>
  <c r="O22" i="17"/>
  <c r="O18" i="17"/>
  <c r="O10" i="17"/>
  <c r="O6" i="17"/>
  <c r="M19" i="17"/>
  <c r="M14" i="17"/>
  <c r="M10" i="17"/>
  <c r="M6" i="17"/>
  <c r="M20" i="17"/>
  <c r="M11" i="17"/>
  <c r="M7" i="17"/>
  <c r="M3" i="17"/>
  <c r="M21" i="17"/>
  <c r="M16" i="17"/>
  <c r="M12" i="17"/>
  <c r="M8" i="17"/>
  <c r="M4" i="17"/>
  <c r="M17" i="17"/>
  <c r="M9" i="17"/>
  <c r="M5" i="17"/>
  <c r="Y22" i="17"/>
  <c r="Y18" i="17"/>
  <c r="Y14" i="17"/>
  <c r="Y9" i="17"/>
  <c r="Y5" i="17"/>
  <c r="Y3" i="17"/>
  <c r="Y19" i="17"/>
  <c r="Y15" i="17"/>
  <c r="Y10" i="17"/>
  <c r="Y6" i="17"/>
  <c r="Y20" i="17"/>
  <c r="Y16" i="17"/>
  <c r="Y11" i="17"/>
  <c r="Y7" i="17"/>
  <c r="Y21" i="17"/>
  <c r="Y17" i="17"/>
  <c r="Y12" i="17"/>
  <c r="Y8" i="17"/>
  <c r="Y4" i="17"/>
  <c r="K21" i="17"/>
  <c r="K17" i="17"/>
  <c r="K13" i="17"/>
  <c r="K22" i="17"/>
  <c r="K18" i="17"/>
  <c r="K10" i="17"/>
  <c r="K5" i="17"/>
  <c r="K19" i="17"/>
  <c r="K15" i="17"/>
  <c r="K11" i="17"/>
  <c r="K6" i="17"/>
  <c r="K20" i="17"/>
  <c r="K16" i="17"/>
  <c r="K7" i="17"/>
  <c r="I21" i="17"/>
  <c r="I17" i="17"/>
  <c r="I9" i="17"/>
  <c r="I22" i="17"/>
  <c r="I18" i="17"/>
  <c r="I14" i="17"/>
  <c r="I10" i="17"/>
  <c r="I19" i="17"/>
  <c r="I15" i="17"/>
  <c r="I11" i="17"/>
  <c r="I7" i="17"/>
  <c r="I3" i="17"/>
  <c r="I20" i="17"/>
  <c r="I16" i="17"/>
  <c r="I12" i="17"/>
  <c r="I8" i="17"/>
  <c r="P19" i="17"/>
  <c r="P15" i="17"/>
  <c r="P11" i="17"/>
  <c r="P6" i="17"/>
  <c r="P20" i="17"/>
  <c r="P16" i="17"/>
  <c r="P12" i="17"/>
  <c r="P8" i="17"/>
  <c r="P21" i="17"/>
  <c r="P17" i="17"/>
  <c r="P13" i="17"/>
  <c r="P9" i="17"/>
  <c r="P4" i="17"/>
  <c r="P22" i="17"/>
  <c r="P18" i="17"/>
  <c r="P14" i="17"/>
  <c r="P10" i="17"/>
  <c r="P5" i="17"/>
  <c r="P3" i="17"/>
  <c r="N19" i="17"/>
  <c r="N15" i="17"/>
  <c r="N10" i="17"/>
  <c r="N6" i="17"/>
  <c r="N20" i="17"/>
  <c r="N16" i="17"/>
  <c r="N11" i="17"/>
  <c r="N7" i="17"/>
  <c r="N21" i="17"/>
  <c r="N17" i="17"/>
  <c r="N8" i="17"/>
  <c r="N4" i="17"/>
  <c r="N22" i="17"/>
  <c r="N13" i="17"/>
  <c r="N9" i="17"/>
  <c r="N5" i="17"/>
  <c r="N3" i="17"/>
  <c r="L20" i="17"/>
  <c r="L16" i="17"/>
  <c r="L21" i="17"/>
  <c r="L17" i="17"/>
  <c r="L13" i="17"/>
  <c r="L9" i="17"/>
  <c r="L5" i="17"/>
  <c r="L22" i="17"/>
  <c r="L18" i="17"/>
  <c r="L14" i="17"/>
  <c r="L10" i="17"/>
  <c r="L6" i="17"/>
  <c r="L19" i="17"/>
  <c r="L15" i="17"/>
  <c r="L11" i="17"/>
  <c r="L7" i="17"/>
  <c r="J21" i="17"/>
  <c r="J17" i="17"/>
  <c r="J13" i="17"/>
  <c r="J9" i="17"/>
  <c r="J18" i="17"/>
  <c r="J14" i="17"/>
  <c r="J10" i="17"/>
  <c r="J19" i="17"/>
  <c r="J15" i="17"/>
  <c r="J11" i="17"/>
  <c r="J6" i="17"/>
  <c r="J20" i="17"/>
  <c r="J16" i="17"/>
  <c r="J12" i="17"/>
  <c r="J7" i="17"/>
  <c r="Q20" i="17"/>
  <c r="Q16" i="17"/>
  <c r="Q12" i="17"/>
  <c r="Q7" i="17"/>
  <c r="Q3" i="17"/>
  <c r="Q22" i="17"/>
  <c r="Q17" i="17"/>
  <c r="Q13" i="17"/>
  <c r="Q9" i="17"/>
  <c r="Q4" i="17"/>
  <c r="Q18" i="17"/>
  <c r="Q14" i="17"/>
  <c r="Q10" i="17"/>
  <c r="Q5" i="17"/>
  <c r="Q19" i="17"/>
  <c r="Q15" i="17"/>
  <c r="Q11" i="17"/>
  <c r="Q6" i="17"/>
  <c r="R21" i="17"/>
  <c r="R20" i="17"/>
  <c r="R19" i="17"/>
  <c r="R18" i="17"/>
  <c r="R17" i="17"/>
  <c r="R16" i="17"/>
  <c r="R15" i="17"/>
  <c r="R14" i="17"/>
  <c r="R13" i="17"/>
  <c r="R11" i="17"/>
  <c r="R10" i="17"/>
  <c r="R9" i="17"/>
  <c r="R8" i="17"/>
  <c r="R7" i="17"/>
  <c r="R6" i="17"/>
  <c r="R5" i="17"/>
  <c r="R4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5" i="17"/>
  <c r="S4" i="17"/>
  <c r="T22" i="17"/>
  <c r="T21" i="17"/>
  <c r="T20" i="17"/>
  <c r="T19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4" i="17"/>
  <c r="U22" i="17"/>
  <c r="U21" i="17"/>
  <c r="U20" i="17"/>
  <c r="U18" i="17"/>
  <c r="U17" i="17"/>
  <c r="U16" i="17"/>
  <c r="U15" i="17"/>
  <c r="U14" i="17"/>
  <c r="U13" i="17"/>
  <c r="U12" i="17"/>
  <c r="U11" i="17"/>
  <c r="U10" i="17"/>
  <c r="U9" i="17"/>
  <c r="U8" i="17"/>
  <c r="U6" i="17"/>
  <c r="U5" i="17"/>
  <c r="U4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4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8" i="17"/>
  <c r="W7" i="17"/>
  <c r="W6" i="17"/>
  <c r="W5" i="17"/>
  <c r="W4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5" i="17"/>
  <c r="X4" i="17"/>
  <c r="F21" i="17"/>
  <c r="F20" i="17"/>
  <c r="F19" i="17"/>
  <c r="F18" i="17"/>
  <c r="F17" i="17"/>
  <c r="F16" i="17"/>
  <c r="F15" i="17"/>
  <c r="F14" i="17"/>
  <c r="F11" i="17"/>
  <c r="F10" i="17"/>
  <c r="F9" i="17"/>
  <c r="F8" i="17"/>
  <c r="F7" i="17"/>
  <c r="F6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8" i="17"/>
  <c r="G5" i="17"/>
  <c r="G4" i="17"/>
  <c r="R3" i="17"/>
  <c r="S3" i="17"/>
  <c r="T3" i="17"/>
  <c r="U3" i="17"/>
  <c r="V3" i="17"/>
  <c r="W3" i="17"/>
  <c r="X3" i="17"/>
  <c r="C31" i="17"/>
  <c r="E29" i="17"/>
  <c r="F29" i="17" s="1"/>
  <c r="F213" i="16"/>
  <c r="E213" i="16"/>
  <c r="G213" i="16" s="1"/>
  <c r="F202" i="16"/>
  <c r="E202" i="16"/>
  <c r="G202" i="16" s="1"/>
  <c r="F191" i="16"/>
  <c r="E191" i="16"/>
  <c r="G191" i="16" s="1"/>
  <c r="F180" i="16"/>
  <c r="E180" i="16"/>
  <c r="G180" i="16" s="1"/>
  <c r="F169" i="16"/>
  <c r="E169" i="16"/>
  <c r="G169" i="16" s="1"/>
  <c r="F158" i="16"/>
  <c r="E158" i="16"/>
  <c r="G158" i="16" s="1"/>
  <c r="F147" i="16"/>
  <c r="E147" i="16"/>
  <c r="G147" i="16" s="1"/>
  <c r="F136" i="16"/>
  <c r="E136" i="16"/>
  <c r="F125" i="16"/>
  <c r="E125" i="16"/>
  <c r="G125" i="16" s="1"/>
  <c r="F114" i="16"/>
  <c r="E114" i="16"/>
  <c r="G114" i="16" s="1"/>
  <c r="E15" i="16"/>
  <c r="E59" i="16"/>
  <c r="F59" i="16"/>
  <c r="E70" i="16"/>
  <c r="G70" i="16" s="1"/>
  <c r="F70" i="16"/>
  <c r="E81" i="16"/>
  <c r="F81" i="16"/>
  <c r="E92" i="16"/>
  <c r="F92" i="16"/>
  <c r="E103" i="16"/>
  <c r="G103" i="16" s="1"/>
  <c r="F103" i="16"/>
  <c r="F48" i="16"/>
  <c r="E48" i="16"/>
  <c r="F37" i="16"/>
  <c r="E37" i="16"/>
  <c r="F26" i="16"/>
  <c r="E26" i="16"/>
  <c r="F15" i="16"/>
  <c r="F4" i="16"/>
  <c r="E4" i="16"/>
  <c r="G4" i="16" s="1"/>
  <c r="I2" i="1"/>
  <c r="B2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Q21" i="17"/>
  <c r="Y13" i="17"/>
  <c r="X6" i="17"/>
  <c r="W9" i="17"/>
  <c r="V5" i="17"/>
  <c r="U7" i="17"/>
  <c r="R12" i="17"/>
  <c r="Q8" i="17"/>
  <c r="P7" i="17"/>
  <c r="O4" i="17"/>
  <c r="L3" i="17"/>
  <c r="F13" i="17"/>
  <c r="O14" i="17"/>
  <c r="L4" i="17"/>
  <c r="F3" i="17"/>
  <c r="U19" i="17"/>
  <c r="T15" i="17"/>
  <c r="S16" i="17"/>
  <c r="L8" i="17"/>
  <c r="O5" i="17"/>
  <c r="L12" i="17"/>
  <c r="F22" i="17"/>
  <c r="F12" i="17"/>
  <c r="F5" i="17"/>
  <c r="F43" i="1" l="1"/>
  <c r="F41" i="1"/>
  <c r="F39" i="1"/>
  <c r="F35" i="1"/>
  <c r="F33" i="1"/>
  <c r="F23" i="1"/>
  <c r="F21" i="1"/>
  <c r="G136" i="16"/>
  <c r="G92" i="16"/>
  <c r="G15" i="16"/>
  <c r="Z11" i="17"/>
  <c r="G23" i="1" s="1"/>
  <c r="Z19" i="17"/>
  <c r="G39" i="1" s="1"/>
  <c r="Z17" i="17"/>
  <c r="G35" i="1" s="1"/>
  <c r="Z21" i="17"/>
  <c r="G43" i="1" s="1"/>
  <c r="Z10" i="17"/>
  <c r="G21" i="1" s="1"/>
  <c r="Z16" i="17"/>
  <c r="G33" i="1" s="1"/>
  <c r="Z20" i="17"/>
  <c r="G41" i="1" s="1"/>
  <c r="G81" i="16"/>
  <c r="G59" i="16"/>
  <c r="G48" i="16"/>
  <c r="G37" i="16"/>
  <c r="G26" i="16"/>
  <c r="E30" i="17"/>
  <c r="F30" i="17" s="1"/>
  <c r="R22" i="17"/>
  <c r="N14" i="17"/>
  <c r="I6" i="17"/>
  <c r="J8" i="17"/>
  <c r="K9" i="17"/>
  <c r="M18" i="17"/>
  <c r="F4" i="17"/>
  <c r="G6" i="17"/>
  <c r="N18" i="17"/>
  <c r="M13" i="17"/>
  <c r="J3" i="17"/>
  <c r="G9" i="17"/>
  <c r="H8" i="17"/>
  <c r="K4" i="17"/>
  <c r="K3" i="17"/>
  <c r="J4" i="17"/>
  <c r="I4" i="17"/>
  <c r="H3" i="17"/>
  <c r="G3" i="17"/>
  <c r="G22" i="17"/>
  <c r="H22" i="17"/>
  <c r="J5" i="17"/>
  <c r="M22" i="17"/>
  <c r="N12" i="17"/>
  <c r="K14" i="17"/>
  <c r="I5" i="17"/>
  <c r="M15" i="17"/>
  <c r="K12" i="17"/>
  <c r="K8" i="17"/>
  <c r="J22" i="17"/>
  <c r="I13" i="17"/>
  <c r="H12" i="17"/>
  <c r="G7" i="17"/>
  <c r="Z15" i="17" l="1"/>
  <c r="G31" i="1" s="1"/>
  <c r="F31" i="1"/>
  <c r="C31" i="19" s="1"/>
  <c r="F15" i="1"/>
  <c r="C23" i="19" s="1"/>
  <c r="Z7" i="17"/>
  <c r="G15" i="1" s="1"/>
  <c r="D23" i="19" s="1"/>
  <c r="F29" i="1"/>
  <c r="C30" i="19" s="1"/>
  <c r="F25" i="1"/>
  <c r="C28" i="19" s="1"/>
  <c r="Z12" i="17"/>
  <c r="G25" i="1" s="1"/>
  <c r="D28" i="19" s="1"/>
  <c r="F11" i="1"/>
  <c r="C21" i="19" s="1"/>
  <c r="Z5" i="17"/>
  <c r="G11" i="1" s="1"/>
  <c r="D21" i="19" s="1"/>
  <c r="F45" i="1"/>
  <c r="C38" i="19" s="1"/>
  <c r="F37" i="1"/>
  <c r="C34" i="19" s="1"/>
  <c r="Z13" i="17"/>
  <c r="G27" i="1" s="1"/>
  <c r="D29" i="19" s="1"/>
  <c r="F27" i="1"/>
  <c r="C29" i="19" s="1"/>
  <c r="F17" i="1"/>
  <c r="C24" i="19" s="1"/>
  <c r="D32" i="19"/>
  <c r="D33" i="19"/>
  <c r="D31" i="19"/>
  <c r="D36" i="19"/>
  <c r="D37" i="19"/>
  <c r="D35" i="19"/>
  <c r="D26" i="19"/>
  <c r="D27" i="19"/>
  <c r="C37" i="19"/>
  <c r="C36" i="19"/>
  <c r="C35" i="19"/>
  <c r="C33" i="19"/>
  <c r="C32" i="19"/>
  <c r="C27" i="19"/>
  <c r="C26" i="19"/>
  <c r="F19" i="1"/>
  <c r="F13" i="1"/>
  <c r="F9" i="1"/>
  <c r="F7" i="1"/>
  <c r="Z22" i="17"/>
  <c r="G45" i="1" s="1"/>
  <c r="AA21" i="17"/>
  <c r="H43" i="1" s="1"/>
  <c r="AA20" i="17"/>
  <c r="H41" i="1" s="1"/>
  <c r="AA19" i="17"/>
  <c r="H39" i="1" s="1"/>
  <c r="AA17" i="17"/>
  <c r="H35" i="1" s="1"/>
  <c r="AA16" i="17"/>
  <c r="H33" i="1" s="1"/>
  <c r="AA15" i="17"/>
  <c r="H31" i="1" s="1"/>
  <c r="AA11" i="17"/>
  <c r="H23" i="1" s="1"/>
  <c r="AA10" i="17"/>
  <c r="H21" i="1" s="1"/>
  <c r="Z14" i="17"/>
  <c r="G29" i="1" s="1"/>
  <c r="Z18" i="17"/>
  <c r="G37" i="1" s="1"/>
  <c r="Z3" i="17"/>
  <c r="Z8" i="17"/>
  <c r="G17" i="1" s="1"/>
  <c r="Z4" i="17"/>
  <c r="Z9" i="17"/>
  <c r="G19" i="1" s="1"/>
  <c r="Z6" i="17"/>
  <c r="G13" i="1" s="1"/>
  <c r="E31" i="17"/>
  <c r="F31" i="17" s="1"/>
  <c r="AA7" i="17" l="1"/>
  <c r="H15" i="1" s="1"/>
  <c r="AA12" i="17"/>
  <c r="H25" i="1" s="1"/>
  <c r="E28" i="19" s="1"/>
  <c r="AA5" i="17"/>
  <c r="H11" i="1" s="1"/>
  <c r="E21" i="19" s="1"/>
  <c r="AA13" i="17"/>
  <c r="H27" i="1" s="1"/>
  <c r="E29" i="19" s="1"/>
  <c r="D25" i="19"/>
  <c r="E26" i="19"/>
  <c r="D24" i="19"/>
  <c r="D38" i="19"/>
  <c r="D30" i="19"/>
  <c r="E27" i="19"/>
  <c r="E32" i="19"/>
  <c r="E37" i="19"/>
  <c r="D34" i="19"/>
  <c r="E31" i="19"/>
  <c r="E36" i="19"/>
  <c r="D22" i="19"/>
  <c r="E23" i="19"/>
  <c r="E35" i="19"/>
  <c r="E33" i="19"/>
  <c r="C25" i="19"/>
  <c r="C22" i="19"/>
  <c r="C20" i="19"/>
  <c r="C19" i="19"/>
  <c r="AA22" i="17"/>
  <c r="H45" i="1" s="1"/>
  <c r="AA18" i="17"/>
  <c r="H37" i="1" s="1"/>
  <c r="AA14" i="17"/>
  <c r="H29" i="1" s="1"/>
  <c r="AA9" i="17"/>
  <c r="H19" i="1" s="1"/>
  <c r="AA8" i="17"/>
  <c r="H17" i="1" s="1"/>
  <c r="AA6" i="17"/>
  <c r="H13" i="1" s="1"/>
  <c r="AA4" i="17"/>
  <c r="H9" i="1" s="1"/>
  <c r="G9" i="1"/>
  <c r="AA3" i="17"/>
  <c r="G7" i="1"/>
  <c r="E32" i="17"/>
  <c r="F32" i="17" s="1"/>
  <c r="E14" i="19" l="1"/>
  <c r="H7" i="1"/>
  <c r="C39" i="19"/>
  <c r="E25" i="19"/>
  <c r="E24" i="19"/>
  <c r="E38" i="19"/>
  <c r="E22" i="19"/>
  <c r="E34" i="19"/>
  <c r="E30" i="19"/>
  <c r="E20" i="19"/>
  <c r="D20" i="19"/>
  <c r="D19" i="19"/>
  <c r="I7" i="1"/>
  <c r="E33" i="17"/>
  <c r="F33" i="17" s="1"/>
  <c r="E19" i="19" l="1"/>
  <c r="J7" i="1"/>
  <c r="E39" i="19" s="1"/>
  <c r="D39" i="19"/>
  <c r="E34" i="17"/>
  <c r="F34" i="17" s="1"/>
  <c r="E35" i="17" l="1"/>
  <c r="F35" i="17" s="1"/>
  <c r="E36" i="17" l="1"/>
  <c r="F36" i="17" s="1"/>
  <c r="E37" i="17" l="1"/>
  <c r="F37" i="17" s="1"/>
  <c r="E38" i="17" l="1"/>
  <c r="F38" i="17" s="1"/>
  <c r="E39" i="17" l="1"/>
  <c r="F39" i="17" s="1"/>
  <c r="E40" i="17" l="1"/>
  <c r="F40" i="17" s="1"/>
  <c r="E41" i="17" l="1"/>
  <c r="F41" i="17" s="1"/>
  <c r="E42" i="17" l="1"/>
  <c r="F42" i="17" s="1"/>
  <c r="E43" i="17" l="1"/>
  <c r="F43" i="17" s="1"/>
  <c r="E44" i="17" l="1"/>
  <c r="F44" i="17" s="1"/>
  <c r="E45" i="17" l="1"/>
  <c r="F45" i="17" s="1"/>
  <c r="E46" i="17" l="1"/>
  <c r="F46" i="17" s="1"/>
  <c r="E47" i="17" l="1"/>
  <c r="F47" i="17" s="1"/>
  <c r="E48" i="17" l="1"/>
  <c r="F48" i="17" s="1"/>
</calcChain>
</file>

<file path=xl/sharedStrings.xml><?xml version="1.0" encoding="utf-8"?>
<sst xmlns="http://schemas.openxmlformats.org/spreadsheetml/2006/main" count="406" uniqueCount="219">
  <si>
    <t>Descrição da Atividade</t>
  </si>
  <si>
    <t>Projetos e programas de pesquisa</t>
  </si>
  <si>
    <t>Atestado de participação emitido pela Instituição e/ou professor coordenador projeto</t>
  </si>
  <si>
    <t>Atividades em programas e projetos de extensão</t>
  </si>
  <si>
    <t>Participação em eventos técnicos científicos (seminários, simpósios, conferências, congressos, jornadas, visitas técnicas e outros da mesma natureza)</t>
  </si>
  <si>
    <t>Certificado de participação</t>
  </si>
  <si>
    <t>Atividades de monitorias em disciplinas de curso</t>
  </si>
  <si>
    <t>Atestado emitido pela coordenação do curso</t>
  </si>
  <si>
    <t>Aproveitamento de estudos em disciplinas que não integram o currículo do curso e/ou disciplinas de outros cursos</t>
  </si>
  <si>
    <t>Atestado de conclusão da disciplina acompanhado da nota e programa - emitido pela Instituição ofertante</t>
  </si>
  <si>
    <t>Participação em cursos de curta duração</t>
  </si>
  <si>
    <t>Certificação do Curso e/ou atestado da instituição</t>
  </si>
  <si>
    <t>Trabalhos publicados em revistas indexadas ou não, jornais e anais, bem como apresentação de trabalhos em eventos científicos e aprovação ou premiação em concursos</t>
  </si>
  <si>
    <t>Certificado de apresentação de trabalho</t>
  </si>
  <si>
    <t>Atividades de gestão, tais como participação em órgãos colegiados, em comitês ou comissões de trabalhos e em entidades estudantis como membro de diretoria</t>
  </si>
  <si>
    <t>Documento emitido pela instituição que comprove a participação</t>
  </si>
  <si>
    <t>Participação em eventos acadêmicos com apresentação de trabalho (como colaborador do trabalho)</t>
  </si>
  <si>
    <t>Cursos a distância em áreas afins</t>
  </si>
  <si>
    <t>Cursos de idiomas</t>
  </si>
  <si>
    <t>Cursos de informática</t>
  </si>
  <si>
    <t>Participação em Projetos de Ensino</t>
  </si>
  <si>
    <t>Publicações: artigos em revista da instituição e/ou congresso da área.</t>
  </si>
  <si>
    <t>Cópia da publicação com ISSN</t>
  </si>
  <si>
    <t>Publicações: artigos publicados em revista com corpo editorial</t>
  </si>
  <si>
    <t>Tutoria de ensino a distância na área</t>
  </si>
  <si>
    <t>Atestado emitido pela coordenação do Curso e/ou Instituição ofertante</t>
  </si>
  <si>
    <t>Tutoria em polos presenciais na área</t>
  </si>
  <si>
    <t>Atestado emitido pelo polo e/ou Instituição ofertante do curso</t>
  </si>
  <si>
    <t>Organização de eventos acadêmicos</t>
  </si>
  <si>
    <t>Atestado emitido pela Instituição</t>
  </si>
  <si>
    <t>Estágios curriculares não obrigatórios (extracurriculares)</t>
  </si>
  <si>
    <t>Atestado emitido pelo local do estágio com assinatura do Supervisor técnico ou cópia do contrato de estágio</t>
  </si>
  <si>
    <t>Participação em palestras, na área da educação e/ou tecnologia, ministrada em Instituição de Ensino ou em parceria</t>
  </si>
  <si>
    <t>ATIVIDADES COMPLEMENTARES</t>
  </si>
  <si>
    <t>Atividades cumpridas (horas)</t>
  </si>
  <si>
    <t>Válidas</t>
  </si>
  <si>
    <t>Total Cumprida</t>
  </si>
  <si>
    <t>Total Válida</t>
  </si>
  <si>
    <t>Carga horária</t>
  </si>
  <si>
    <t xml:space="preserve">Mínima por atividade </t>
  </si>
  <si>
    <t>Limite máximo de aproveitamento</t>
  </si>
  <si>
    <t>Documentos comprobatórios</t>
  </si>
  <si>
    <t>Carga horária calculada</t>
  </si>
  <si>
    <t>At</t>
  </si>
  <si>
    <t xml:space="preserve">Aluno: </t>
  </si>
  <si>
    <t>Matrícula:</t>
  </si>
  <si>
    <t>Nome:</t>
  </si>
  <si>
    <t>Endereço:</t>
  </si>
  <si>
    <t>Bairro:</t>
  </si>
  <si>
    <t>CEP:</t>
  </si>
  <si>
    <t>Cidade:</t>
  </si>
  <si>
    <t>Estado:</t>
  </si>
  <si>
    <t>E-mail:</t>
  </si>
  <si>
    <t>Fixo:</t>
  </si>
  <si>
    <t>Celular:</t>
  </si>
  <si>
    <t>DADOS DE IDENTIFICAÇÃO</t>
  </si>
  <si>
    <t>Máx</t>
  </si>
  <si>
    <t>Descrição:</t>
  </si>
  <si>
    <t>Carga horária:</t>
  </si>
  <si>
    <t>Descreva a atividade contida no comprovante (declaração ou certificado)</t>
  </si>
  <si>
    <t>Min</t>
  </si>
  <si>
    <t>Documento 001</t>
  </si>
  <si>
    <t>Documento 002</t>
  </si>
  <si>
    <t>Documento 003</t>
  </si>
  <si>
    <t>Documento 004</t>
  </si>
  <si>
    <t>----</t>
  </si>
  <si>
    <t>-</t>
  </si>
  <si>
    <t>Documento 005</t>
  </si>
  <si>
    <t>Documento 006</t>
  </si>
  <si>
    <t>Documento 007</t>
  </si>
  <si>
    <t>Documento 008</t>
  </si>
  <si>
    <t>Documento 009</t>
  </si>
  <si>
    <t>Documento 010</t>
  </si>
  <si>
    <t>Ativ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</si>
  <si>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</si>
  <si>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</si>
  <si>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</si>
  <si>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</si>
  <si>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</si>
  <si>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</si>
  <si>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</si>
  <si>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</si>
  <si>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</si>
  <si>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</si>
  <si>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</si>
  <si>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</si>
  <si>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</si>
  <si>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</si>
  <si>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</si>
  <si>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</si>
  <si>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</si>
  <si>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</si>
  <si>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</si>
  <si>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</si>
  <si>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Documento 011</t>
  </si>
  <si>
    <t>Documento 012</t>
  </si>
  <si>
    <t>Documento 013</t>
  </si>
  <si>
    <t>Documento 014</t>
  </si>
  <si>
    <t>Documento 015</t>
  </si>
  <si>
    <t>Documento 016</t>
  </si>
  <si>
    <t>Documento 017</t>
  </si>
  <si>
    <t>Documento 018</t>
  </si>
  <si>
    <t>Documento 019</t>
  </si>
  <si>
    <t>Documento 020</t>
  </si>
  <si>
    <t>Atividades!C4</t>
  </si>
  <si>
    <t>Atividades!C15</t>
  </si>
  <si>
    <t>Atividades!C26</t>
  </si>
  <si>
    <t>Atividades!C37</t>
  </si>
  <si>
    <t>Atividades!C48</t>
  </si>
  <si>
    <t>Atividades!C59</t>
  </si>
  <si>
    <t>Atividades!C70</t>
  </si>
  <si>
    <t>Atividades!C81</t>
  </si>
  <si>
    <t>Atividades!C92</t>
  </si>
  <si>
    <t>Atividades!C103</t>
  </si>
  <si>
    <t>Atividades!C114</t>
  </si>
  <si>
    <t>Atividades!C125</t>
  </si>
  <si>
    <t>Atividades!C136</t>
  </si>
  <si>
    <t>Atividades!C147</t>
  </si>
  <si>
    <t>Atividades!C158</t>
  </si>
  <si>
    <t>Atividades!C169</t>
  </si>
  <si>
    <t>Atividades!C180</t>
  </si>
  <si>
    <t>Atividades!C191</t>
  </si>
  <si>
    <t>Atividades!C202</t>
  </si>
  <si>
    <t>Atividades!C213</t>
  </si>
  <si>
    <t>Atividades!C224</t>
  </si>
  <si>
    <t>Val</t>
  </si>
  <si>
    <t>Válida</t>
  </si>
  <si>
    <t>Atividades!g4</t>
  </si>
  <si>
    <t>Atividades!g15</t>
  </si>
  <si>
    <t>Atividades!g26</t>
  </si>
  <si>
    <t>Atividades!g37</t>
  </si>
  <si>
    <t>Atividades!g48</t>
  </si>
  <si>
    <t>Atividades!g59</t>
  </si>
  <si>
    <t>Atividades!g70</t>
  </si>
  <si>
    <t>Atividades!g81</t>
  </si>
  <si>
    <t>Atividades!g92</t>
  </si>
  <si>
    <t>Atividades!g103</t>
  </si>
  <si>
    <t>Atividades!g114</t>
  </si>
  <si>
    <t>Atividades!g125</t>
  </si>
  <si>
    <t>Atividades!g136</t>
  </si>
  <si>
    <t>Atividades!g147</t>
  </si>
  <si>
    <t>Atividades!g158</t>
  </si>
  <si>
    <t>Atividades!g169</t>
  </si>
  <si>
    <t>Atividades!g180</t>
  </si>
  <si>
    <t>Atividades!g191</t>
  </si>
  <si>
    <t>Atividades!g202</t>
  </si>
  <si>
    <t>Atividades!g213</t>
  </si>
  <si>
    <t>Atividades!g224</t>
  </si>
  <si>
    <t>Total</t>
  </si>
  <si>
    <t>Orientações para o registro de Atividades Complementares</t>
  </si>
  <si>
    <t>As atividades complementares fazem parte do currículo do curso e se constituem a partir de uma exigência legal por meio das Diretrizes Curriculares Nacionais (DCN) para os cursos de licenciatura regulamentadas pela Resolução CNE/CP (Conselho Nacional de Educação - Conselho Pleno) nº 02/2015, alterada pela Resolução CNE/CP nº 01/2017 que estabelece os mínimos de carga horária para cada tipo de atividade, conforme seu Art. 13:</t>
  </si>
  <si>
    <t>§  1º Os  cursos  de  que  trata  o caput terão,  no  mínimo,  3.200  (três  mil  e duzentas)  horas  de  efetivo  trabalho  acadêmico,  em  cursos  com  duração  de, no  mínimo, 8 (oito) semestres ou 4 (quatro) anos, compreendendo:</t>
  </si>
  <si>
    <t>A tabela será atualizada automaticamente ao serem inseridos os dados na aba "Atividades". Nela temos espaço para apenas três informações:
1) Tipo de atividade - caixa combo onde você pode selecionar a natureza da atividade que participou, conforme os critérios de classificação expostos no regulamento;
2) Descrição da atividade - aqui você deve descrever o tipo de documento anexado, a atividade propriamente dita (a descrição deve deixar claro que a mesma pertence ao grupo selecionado no item 1) e a data (periodo) em que ocorreu a atividade - aqui as informações devem ser precisas e comprovadas por documentos oficiais (observe na aba "Atividades" a descrição de quais são os documentos que podem ser aceitos);
3) Carga horária - Neste campo temos botões de seleção (incremento e decréscimo) para indicar o número de horas declarados no documento.
Ao lado do botão de seleção da caixa combo (item 1), temos três campos que são preenchidos automaticamente, onde temos os limites mínimo e máximo para aquele tipo de atividade e, quando preenchida a Carga Horária, o total de horas válidas para o documento.
Cabe ressaltar que esta planilha está limitada a vinte documentos, mas é importante frisar que deve ser usado um campo para "cada" documento apresentado.</t>
  </si>
  <si>
    <t>Links:</t>
  </si>
  <si>
    <t>http://intranet.ifsul.edu.br/catalogo/download/projeto/460</t>
  </si>
  <si>
    <t>1) PPC - Observar o regulamento a partir da página 36.</t>
  </si>
  <si>
    <t>2) Resolução CNE/CP nº 02/2015 (Atualizada pela Resolução CNE/CP nº 01/2017)</t>
  </si>
  <si>
    <t>http://portal.mec.gov.br/docman/agosto-2017-pdf/70431-res-cne-cp-002-03072015-pdf/file</t>
  </si>
  <si>
    <t xml:space="preserve">     Figura 2 - Campos a serem observados na inserção da descrição das atividades.</t>
  </si>
  <si>
    <t>Serviço Público Federal</t>
  </si>
  <si>
    <t>Instituto Federal Sul-rio-grandense – Campus Pelotas</t>
  </si>
  <si>
    <t>Departamento de Ensino de Graduação e Pós-Graduação</t>
  </si>
  <si>
    <t>Coordenadoria do Curso de Licenciatura em Computação</t>
  </si>
  <si>
    <t>Formulário de Requerimento de Avaliação de Atividades Complementares</t>
  </si>
  <si>
    <t>ATIVIDADES DESENVOLVIDAS PELO DISCENTE</t>
  </si>
  <si>
    <t>Tipo de Atividade</t>
  </si>
  <si>
    <t>Qtd. Doc*</t>
  </si>
  <si>
    <t>CHv</t>
  </si>
  <si>
    <t>CHt</t>
  </si>
  <si>
    <t>Carga horária total - para preenchimento da coordenação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</si>
  <si>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</si>
  <si>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</si>
  <si>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</si>
  <si>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</si>
  <si>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</si>
  <si>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</si>
  <si>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</si>
  <si>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</si>
  <si>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</si>
  <si>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</si>
  <si>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</si>
  <si>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</si>
  <si>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</si>
  <si>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</si>
  <si>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</si>
  <si>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</si>
  <si>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</si>
  <si>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</si>
  <si>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</si>
  <si>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</si>
  <si>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Declaro que os dados informados são verdadeiros (e seus comprovantes anexos). </t>
  </si>
  <si>
    <t>Qtd. Doc = Quantidade de documentos  -  CHt = Catga Horária total  -  CHv = Total de horas válidas</t>
  </si>
  <si>
    <t>nº de docs</t>
  </si>
  <si>
    <r>
      <t xml:space="preserve">I - 400   (quatrocentas)   horas   de   prática   como   componente   curricular, distribuídas ao longo do processo formativo;
II - 400  (quatrocentas)  horas  dedicadas  ao  estágio  supervisionado,  na  área  de formação e atuação na educação básica, contemplando também outras áreas específicas, se for o caso, conforme o projeto de curso da instituição;
III - pelo  menos  2.200  (duas  mil  e  duzentas)  horas  dedicadas  às atividades formativas  estruturadas  pelos  núcleos definidos  nos  incisos I e II do artigo 12 desta Resolução, conforme o projeto de curso da instituição;
IV - </t>
    </r>
    <r>
      <rPr>
        <sz val="12"/>
        <color rgb="FFFF0000"/>
        <rFont val="Arial"/>
        <family val="2"/>
      </rPr>
      <t>200 (duzentas) horas de atividades teórico-práticas de aprofundamento em áreas específicas de interesse dos estudantes</t>
    </r>
    <r>
      <rPr>
        <sz val="12"/>
        <color theme="1"/>
        <rFont val="Arial"/>
        <family val="2"/>
      </rPr>
      <t>, conforme núcleo definido no inciso III do artigo 12 desta Resolução, por meio da iniciação científica, da iniciação à docência, da extensão e da monitoria, entre outras, consoante no projeto de curso da instituição.</t>
    </r>
  </si>
  <si>
    <r>
      <t xml:space="preserve">Em nosso Projeto Político Pedagógico (PPC), temos definidas </t>
    </r>
    <r>
      <rPr>
        <sz val="12"/>
        <color rgb="FFFF0000"/>
        <rFont val="Arial"/>
        <family val="2"/>
      </rPr>
      <t xml:space="preserve">200 (duzentas) </t>
    </r>
    <r>
      <rPr>
        <sz val="12"/>
        <color theme="1"/>
        <rFont val="Arial"/>
        <family val="2"/>
      </rPr>
      <t>horas para este tipo de atividade, onde: "</t>
    </r>
    <r>
      <rPr>
        <i/>
        <sz val="12"/>
        <color theme="1"/>
        <rFont val="Arial"/>
        <family val="2"/>
      </rPr>
      <t xml:space="preserve">Para integralizar as 200h, o estudante deverá executar pelo menos </t>
    </r>
    <r>
      <rPr>
        <i/>
        <sz val="12"/>
        <color rgb="FFFF0000"/>
        <rFont val="Arial"/>
        <family val="2"/>
      </rPr>
      <t>cinco diferentes atividades</t>
    </r>
    <r>
      <rPr>
        <i/>
        <sz val="12"/>
        <color theme="1"/>
        <rFont val="Arial"/>
        <family val="2"/>
      </rPr>
      <t xml:space="preserve"> descritas no anexo II deste documento. A atribuição de valores correspondente a atividade de formação do estudante associado ao nível de dificuldade da atividade desenvolvida como atividades complementares do Curso de Licenciatura em Computação</t>
    </r>
    <r>
      <rPr>
        <sz val="12"/>
        <color theme="1"/>
        <rFont val="Arial"/>
        <family val="2"/>
      </rPr>
      <t>". A síntese deste anexo pode ser observada na tabela que consta na aba resumo (figura 1).</t>
    </r>
  </si>
  <si>
    <t>Encaminhe o arquivo para lcomp@pelotas.ifsul.edu.br.</t>
  </si>
  <si>
    <r>
      <t xml:space="preserve">Também importante ressaltar que a aba "Identificação" deve ser preenchida com seus dados de identificação. Assim, para submeter seus documentos para registro, deves proceder o preenchimento desta planilha, imprimir o formulário na aba "Imprimir", datar, assinar e dar entrada, no setor de protocolos (COPAT) deste Câmpus, juntamente com os documentos solicitados (certificados etc.). Em seguida, salve sua planilha com o seguinte nome:
AC_Lcomp_"&lt;matrícula&gt;".xlsx
Exemplo: </t>
    </r>
    <r>
      <rPr>
        <sz val="12"/>
        <color theme="3"/>
        <rFont val="Arial"/>
        <family val="2"/>
      </rPr>
      <t>AC_Lcomp_20122LC0001.xlsx</t>
    </r>
  </si>
  <si>
    <t>Os documentos serão encaminhados por meio eletrônico (SUAP) à Coordenadoria do Curso digitalizados e autenticados (pelo setor de Protocolo e Patrimônio) para serem avaliados, submetidos à apreciação do Colegiado de Curso e, posteriormente, registradas as atividades no Q-Acadêmico. Cabe ressaltar que se trata de um tipo de registro que é curricular, ou seja, sem as duzentas horas creditadas, não é possível ocorrer a colação de grau do aluno.</t>
  </si>
  <si>
    <t>Avaliação da Coordenadoria e/ou do Colegiado do Curso:</t>
  </si>
  <si>
    <t>Assinatura:_____________________________________ Data: ___/___/___</t>
  </si>
  <si>
    <t>Nº de atividades:</t>
  </si>
  <si>
    <t>MARCOS VINICIOS BORGES CARDOSO</t>
  </si>
  <si>
    <t>20171LC0027</t>
  </si>
  <si>
    <t>RUA SANTA CRUZ 441</t>
  </si>
  <si>
    <t>PORTO</t>
  </si>
  <si>
    <t>96015-710</t>
  </si>
  <si>
    <t>PELOTAS</t>
  </si>
  <si>
    <t>RS</t>
  </si>
  <si>
    <t>lc.marcosborges@outlook.com</t>
  </si>
  <si>
    <t>53 32250111</t>
  </si>
  <si>
    <t>53 981066306</t>
  </si>
  <si>
    <t>TCHÊ LINUX PELOTAS 2018 - GRUPO DE USUÁRIOS DE SOFTWARE LIVRE</t>
  </si>
  <si>
    <t>GERENCIAMENTO DE REDES DE COMPUTADORES - IFSUL/TSI</t>
  </si>
  <si>
    <t>CUSRSO DE ASTROFÍSICA GERAL, NÍVEL GEORGES LEMAÍTRE</t>
  </si>
  <si>
    <t>CURSO DE INGLÊS - FANTÁSTICO MÉTODO FLUENTE</t>
  </si>
  <si>
    <t>AQUECIMENTO DO XL CONGRESSO DA SOCIEDADE BRASILEIRA DE COMPUTAÇÃO - CSBC 2020</t>
  </si>
  <si>
    <t>CURSO COMPLETO DE PHP 7 - BÁSICO AO AVANÇADO</t>
  </si>
  <si>
    <t>PRIMEIROS PASSOS EM HARDWARE PARA SERVIDORES</t>
  </si>
  <si>
    <t xml:space="preserve">PIBID - PROGRAMA DE INICIAÇÃO A DOCÊNCIA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</si>
</sst>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36"/>
      <color rgb="FFFF0000"/>
      <name val="Arial"/>
      <family val="2"/>
    </font>
    <font>
      <b/>
      <sz val="36"/>
      <color theme="4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3" tint="0.3999755851924192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u/>
      <sz val="12.65"/>
      <color theme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31" xfId="0" applyBorder="1"/>
    <xf numFmtId="0" fontId="0" fillId="0" borderId="0" xfId="0" applyBorder="1" applyAlignment="1">
      <alignment horizontal="right" vertical="center"/>
    </xf>
    <xf numFmtId="0" fontId="0" fillId="0" borderId="20" xfId="0" applyBorder="1"/>
    <xf numFmtId="0" fontId="18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Border="1" applyProtection="1">
      <protection locked="0"/>
    </xf>
    <xf numFmtId="0" fontId="12" fillId="4" borderId="2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 wrapText="1"/>
    </xf>
    <xf numFmtId="0" fontId="23" fillId="0" borderId="0" xfId="0" applyFont="1"/>
    <xf numFmtId="0" fontId="25" fillId="0" borderId="0" xfId="1" applyAlignment="1" applyProtection="1"/>
    <xf numFmtId="0" fontId="23" fillId="0" borderId="0" xfId="0" applyFont="1" applyAlignment="1">
      <alignment horizontal="center"/>
    </xf>
    <xf numFmtId="0" fontId="23" fillId="0" borderId="19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3" fillId="0" borderId="19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6" fillId="7" borderId="19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Hiperlink" xfId="1" builtinId="8"/>
    <cellStyle name="Normal" xfId="0" builtinId="0"/>
  </cellStyles>
  <dxfs count="2">
    <dxf>
      <font>
        <b/>
        <i val="0"/>
        <color theme="4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G$7" max="60" page="10" val="0"/>
</file>

<file path=xl/ctrlProps/ctrlProp10.xml><?xml version="1.0" encoding="utf-8"?>
<formControlPr xmlns="http://schemas.microsoft.com/office/spreadsheetml/2009/9/main" objectType="Spin" dx="16" fmlaLink="$G$25" max="40" page="10" val="40"/>
</file>

<file path=xl/ctrlProps/ctrlProp100.xml><?xml version="1.0" encoding="utf-8"?>
<formControlPr xmlns="http://schemas.microsoft.com/office/spreadsheetml/2009/9/main" objectType="Spin" dx="16" fmlaLink="$G$15" max="80" page="10" val="75"/>
</file>

<file path=xl/ctrlProps/ctrlProp101.xml><?xml version="1.0" encoding="utf-8"?>
<formControlPr xmlns="http://schemas.microsoft.com/office/spreadsheetml/2009/9/main" objectType="Spin" dx="16" fmlaLink="$G$13" max="80" page="10" val="0"/>
</file>

<file path=xl/ctrlProps/ctrlProp102.xml><?xml version="1.0" encoding="utf-8"?>
<formControlPr xmlns="http://schemas.microsoft.com/office/spreadsheetml/2009/9/main" objectType="Spin" dx="16" fmlaLink="$G$11" max="60" page="10" val="0"/>
</file>

<file path=xl/ctrlProps/ctrlProp103.xml><?xml version="1.0" encoding="utf-8"?>
<formControlPr xmlns="http://schemas.microsoft.com/office/spreadsheetml/2009/9/main" objectType="Spin" dx="16" fmlaLink="$G$9" max="60" page="10" val="0"/>
</file>

<file path=xl/ctrlProps/ctrlProp104.xml><?xml version="1.0" encoding="utf-8"?>
<formControlPr xmlns="http://schemas.microsoft.com/office/spreadsheetml/2009/9/main" objectType="Spin" dx="16" fmlaLink="$G$7" max="60" page="10" val="0"/>
</file>

<file path=xl/ctrlProps/ctrlProp105.xml><?xml version="1.0" encoding="utf-8"?>
<formControlPr xmlns="http://schemas.microsoft.com/office/spreadsheetml/2009/9/main" objectType="Spin" dx="16" fmlaLink="$G$23" max="60" page="10" val="0"/>
</file>

<file path=xl/ctrlProps/ctrlProp106.xml><?xml version="1.0" encoding="utf-8"?>
<formControlPr xmlns="http://schemas.microsoft.com/office/spreadsheetml/2009/9/main" objectType="Spin" dx="16" fmlaLink="$G$21" max="60" page="10" val="0"/>
</file>

<file path=xl/ctrlProps/ctrlProp107.xml><?xml version="1.0" encoding="utf-8"?>
<formControlPr xmlns="http://schemas.microsoft.com/office/spreadsheetml/2009/9/main" objectType="Spin" dx="16" fmlaLink="$G$19" max="80" page="10" val="0"/>
</file>

<file path=xl/ctrlProps/ctrlProp108.xml><?xml version="1.0" encoding="utf-8"?>
<formControlPr xmlns="http://schemas.microsoft.com/office/spreadsheetml/2009/9/main" objectType="Spin" dx="16" fmlaLink="$G$17" max="40" page="10" val="0"/>
</file>

<file path=xl/ctrlProps/ctrlProp109.xml><?xml version="1.0" encoding="utf-8"?>
<formControlPr xmlns="http://schemas.microsoft.com/office/spreadsheetml/2009/9/main" objectType="Spin" dx="16" fmlaLink="$G$15" max="80" page="10" val="75"/>
</file>

<file path=xl/ctrlProps/ctrlProp11.xml><?xml version="1.0" encoding="utf-8"?>
<formControlPr xmlns="http://schemas.microsoft.com/office/spreadsheetml/2009/9/main" objectType="Spin" dx="16" fmlaLink="$G$27" max="60" page="10" val="18"/>
</file>

<file path=xl/ctrlProps/ctrlProp110.xml><?xml version="1.0" encoding="utf-8"?>
<formControlPr xmlns="http://schemas.microsoft.com/office/spreadsheetml/2009/9/main" objectType="Spin" dx="16" fmlaLink="$G$13" max="80" page="10" val="0"/>
</file>

<file path=xl/ctrlProps/ctrlProp111.xml><?xml version="1.0" encoding="utf-8"?>
<formControlPr xmlns="http://schemas.microsoft.com/office/spreadsheetml/2009/9/main" objectType="Spin" dx="16" fmlaLink="$G$11" max="60" page="10" val="0"/>
</file>

<file path=xl/ctrlProps/ctrlProp112.xml><?xml version="1.0" encoding="utf-8"?>
<formControlPr xmlns="http://schemas.microsoft.com/office/spreadsheetml/2009/9/main" objectType="Spin" dx="16" fmlaLink="$G$9" max="60" page="10" val="0"/>
</file>

<file path=xl/ctrlProps/ctrlProp113.xml><?xml version="1.0" encoding="utf-8"?>
<formControlPr xmlns="http://schemas.microsoft.com/office/spreadsheetml/2009/9/main" objectType="Spin" dx="16" fmlaLink="$G$7" max="60" page="10" val="0"/>
</file>

<file path=xl/ctrlProps/ctrlProp114.xml><?xml version="1.0" encoding="utf-8"?>
<formControlPr xmlns="http://schemas.microsoft.com/office/spreadsheetml/2009/9/main" objectType="Spin" dx="16" fmlaLink="$G$29" max="40" page="10" val="0"/>
</file>

<file path=xl/ctrlProps/ctrlProp115.xml><?xml version="1.0" encoding="utf-8"?>
<formControlPr xmlns="http://schemas.microsoft.com/office/spreadsheetml/2009/9/main" objectType="Spin" dx="16" fmlaLink="$G$27" max="60" page="10" val="18"/>
</file>

<file path=xl/ctrlProps/ctrlProp116.xml><?xml version="1.0" encoding="utf-8"?>
<formControlPr xmlns="http://schemas.microsoft.com/office/spreadsheetml/2009/9/main" objectType="Spin" dx="16" fmlaLink="$G$25" max="40" page="10" val="40"/>
</file>

<file path=xl/ctrlProps/ctrlProp117.xml><?xml version="1.0" encoding="utf-8"?>
<formControlPr xmlns="http://schemas.microsoft.com/office/spreadsheetml/2009/9/main" objectType="Spin" dx="16" fmlaLink="$G$23" max="60" page="10" val="0"/>
</file>

<file path=xl/ctrlProps/ctrlProp118.xml><?xml version="1.0" encoding="utf-8"?>
<formControlPr xmlns="http://schemas.microsoft.com/office/spreadsheetml/2009/9/main" objectType="Spin" dx="16" fmlaLink="$G$21" max="60" page="10" val="0"/>
</file>

<file path=xl/ctrlProps/ctrlProp119.xml><?xml version="1.0" encoding="utf-8"?>
<formControlPr xmlns="http://schemas.microsoft.com/office/spreadsheetml/2009/9/main" objectType="Spin" dx="16" fmlaLink="$G$19" max="80" page="10" val="0"/>
</file>

<file path=xl/ctrlProps/ctrlProp12.xml><?xml version="1.0" encoding="utf-8"?>
<formControlPr xmlns="http://schemas.microsoft.com/office/spreadsheetml/2009/9/main" objectType="Spin" dx="16" fmlaLink="$G$29" max="40" page="10" val="0"/>
</file>

<file path=xl/ctrlProps/ctrlProp120.xml><?xml version="1.0" encoding="utf-8"?>
<formControlPr xmlns="http://schemas.microsoft.com/office/spreadsheetml/2009/9/main" objectType="Spin" dx="16" fmlaLink="$G$17" max="40" page="10" val="0"/>
</file>

<file path=xl/ctrlProps/ctrlProp121.xml><?xml version="1.0" encoding="utf-8"?>
<formControlPr xmlns="http://schemas.microsoft.com/office/spreadsheetml/2009/9/main" objectType="Spin" dx="16" fmlaLink="$G$15" max="80" page="10" val="75"/>
</file>

<file path=xl/ctrlProps/ctrlProp122.xml><?xml version="1.0" encoding="utf-8"?>
<formControlPr xmlns="http://schemas.microsoft.com/office/spreadsheetml/2009/9/main" objectType="Spin" dx="16" fmlaLink="$G$13" max="80" page="10" val="0"/>
</file>

<file path=xl/ctrlProps/ctrlProp123.xml><?xml version="1.0" encoding="utf-8"?>
<formControlPr xmlns="http://schemas.microsoft.com/office/spreadsheetml/2009/9/main" objectType="Spin" dx="16" fmlaLink="$G$11" max="60" page="10" val="0"/>
</file>

<file path=xl/ctrlProps/ctrlProp124.xml><?xml version="1.0" encoding="utf-8"?>
<formControlPr xmlns="http://schemas.microsoft.com/office/spreadsheetml/2009/9/main" objectType="Spin" dx="16" fmlaLink="$G$9" max="60" page="10" val="0"/>
</file>

<file path=xl/ctrlProps/ctrlProp125.xml><?xml version="1.0" encoding="utf-8"?>
<formControlPr xmlns="http://schemas.microsoft.com/office/spreadsheetml/2009/9/main" objectType="Spin" dx="16" fmlaLink="$G$7" max="60" page="10" val="0"/>
</file>

<file path=xl/ctrlProps/ctrlProp126.xml><?xml version="1.0" encoding="utf-8"?>
<formControlPr xmlns="http://schemas.microsoft.com/office/spreadsheetml/2009/9/main" objectType="Spin" dx="16" fmlaLink="$G$23" max="60" page="10" val="0"/>
</file>

<file path=xl/ctrlProps/ctrlProp127.xml><?xml version="1.0" encoding="utf-8"?>
<formControlPr xmlns="http://schemas.microsoft.com/office/spreadsheetml/2009/9/main" objectType="Spin" dx="16" fmlaLink="$G$21" max="60" page="10" val="0"/>
</file>

<file path=xl/ctrlProps/ctrlProp128.xml><?xml version="1.0" encoding="utf-8"?>
<formControlPr xmlns="http://schemas.microsoft.com/office/spreadsheetml/2009/9/main" objectType="Spin" dx="16" fmlaLink="$G$19" max="80" page="10" val="0"/>
</file>

<file path=xl/ctrlProps/ctrlProp129.xml><?xml version="1.0" encoding="utf-8"?>
<formControlPr xmlns="http://schemas.microsoft.com/office/spreadsheetml/2009/9/main" objectType="Spin" dx="16" fmlaLink="$G$17" max="40" page="10" val="0"/>
</file>

<file path=xl/ctrlProps/ctrlProp13.xml><?xml version="1.0" encoding="utf-8"?>
<formControlPr xmlns="http://schemas.microsoft.com/office/spreadsheetml/2009/9/main" objectType="Spin" dx="16" fmlaLink="$G$31" max="60" page="10" val="60"/>
</file>

<file path=xl/ctrlProps/ctrlProp130.xml><?xml version="1.0" encoding="utf-8"?>
<formControlPr xmlns="http://schemas.microsoft.com/office/spreadsheetml/2009/9/main" objectType="Spin" dx="16" fmlaLink="$G$15" max="80" page="10" val="75"/>
</file>

<file path=xl/ctrlProps/ctrlProp131.xml><?xml version="1.0" encoding="utf-8"?>
<formControlPr xmlns="http://schemas.microsoft.com/office/spreadsheetml/2009/9/main" objectType="Spin" dx="16" fmlaLink="$G$13" max="80" page="10" val="0"/>
</file>

<file path=xl/ctrlProps/ctrlProp132.xml><?xml version="1.0" encoding="utf-8"?>
<formControlPr xmlns="http://schemas.microsoft.com/office/spreadsheetml/2009/9/main" objectType="Spin" dx="16" fmlaLink="$G$11" max="60" page="10" val="0"/>
</file>

<file path=xl/ctrlProps/ctrlProp133.xml><?xml version="1.0" encoding="utf-8"?>
<formControlPr xmlns="http://schemas.microsoft.com/office/spreadsheetml/2009/9/main" objectType="Spin" dx="16" fmlaLink="$G$9" max="60" page="10" val="0"/>
</file>

<file path=xl/ctrlProps/ctrlProp134.xml><?xml version="1.0" encoding="utf-8"?>
<formControlPr xmlns="http://schemas.microsoft.com/office/spreadsheetml/2009/9/main" objectType="Spin" dx="16" fmlaLink="$G$7" max="60" page="10" val="0"/>
</file>

<file path=xl/ctrlProps/ctrlProp135.xml><?xml version="1.0" encoding="utf-8"?>
<formControlPr xmlns="http://schemas.microsoft.com/office/spreadsheetml/2009/9/main" objectType="Spin" dx="16" fmlaLink="$G$31" max="60" page="10" val="60"/>
</file>

<file path=xl/ctrlProps/ctrlProp136.xml><?xml version="1.0" encoding="utf-8"?>
<formControlPr xmlns="http://schemas.microsoft.com/office/spreadsheetml/2009/9/main" objectType="Spin" dx="16" fmlaLink="$G$29" max="40" page="10" val="0"/>
</file>

<file path=xl/ctrlProps/ctrlProp137.xml><?xml version="1.0" encoding="utf-8"?>
<formControlPr xmlns="http://schemas.microsoft.com/office/spreadsheetml/2009/9/main" objectType="Spin" dx="16" fmlaLink="$G$27" max="60" page="10" val="18"/>
</file>

<file path=xl/ctrlProps/ctrlProp138.xml><?xml version="1.0" encoding="utf-8"?>
<formControlPr xmlns="http://schemas.microsoft.com/office/spreadsheetml/2009/9/main" objectType="Spin" dx="16" fmlaLink="$G$25" max="40" page="10" val="40"/>
</file>

<file path=xl/ctrlProps/ctrlProp139.xml><?xml version="1.0" encoding="utf-8"?>
<formControlPr xmlns="http://schemas.microsoft.com/office/spreadsheetml/2009/9/main" objectType="Spin" dx="16" fmlaLink="$G$23" max="60" page="10" val="0"/>
</file>

<file path=xl/ctrlProps/ctrlProp14.xml><?xml version="1.0" encoding="utf-8"?>
<formControlPr xmlns="http://schemas.microsoft.com/office/spreadsheetml/2009/9/main" objectType="Spin" dx="16" fmlaLink="$G$33" max="80" page="10" val="0"/>
</file>

<file path=xl/ctrlProps/ctrlProp140.xml><?xml version="1.0" encoding="utf-8"?>
<formControlPr xmlns="http://schemas.microsoft.com/office/spreadsheetml/2009/9/main" objectType="Spin" dx="16" fmlaLink="$G$21" max="60" page="10" val="0"/>
</file>

<file path=xl/ctrlProps/ctrlProp141.xml><?xml version="1.0" encoding="utf-8"?>
<formControlPr xmlns="http://schemas.microsoft.com/office/spreadsheetml/2009/9/main" objectType="Spin" dx="16" fmlaLink="$G$19" max="80" page="10" val="0"/>
</file>

<file path=xl/ctrlProps/ctrlProp142.xml><?xml version="1.0" encoding="utf-8"?>
<formControlPr xmlns="http://schemas.microsoft.com/office/spreadsheetml/2009/9/main" objectType="Spin" dx="16" fmlaLink="$G$17" max="40" page="10" val="0"/>
</file>

<file path=xl/ctrlProps/ctrlProp143.xml><?xml version="1.0" encoding="utf-8"?>
<formControlPr xmlns="http://schemas.microsoft.com/office/spreadsheetml/2009/9/main" objectType="Spin" dx="16" fmlaLink="$G$15" max="80" page="10" val="75"/>
</file>

<file path=xl/ctrlProps/ctrlProp144.xml><?xml version="1.0" encoding="utf-8"?>
<formControlPr xmlns="http://schemas.microsoft.com/office/spreadsheetml/2009/9/main" objectType="Spin" dx="16" fmlaLink="$G$13" max="80" page="10" val="0"/>
</file>

<file path=xl/ctrlProps/ctrlProp145.xml><?xml version="1.0" encoding="utf-8"?>
<formControlPr xmlns="http://schemas.microsoft.com/office/spreadsheetml/2009/9/main" objectType="Spin" dx="16" fmlaLink="$G$11" max="60" page="10" val="0"/>
</file>

<file path=xl/ctrlProps/ctrlProp146.xml><?xml version="1.0" encoding="utf-8"?>
<formControlPr xmlns="http://schemas.microsoft.com/office/spreadsheetml/2009/9/main" objectType="Spin" dx="16" fmlaLink="$G$9" max="60" page="10" val="0"/>
</file>

<file path=xl/ctrlProps/ctrlProp147.xml><?xml version="1.0" encoding="utf-8"?>
<formControlPr xmlns="http://schemas.microsoft.com/office/spreadsheetml/2009/9/main" objectType="Spin" dx="16" fmlaLink="$G$7" max="60" page="10" val="0"/>
</file>

<file path=xl/ctrlProps/ctrlProp148.xml><?xml version="1.0" encoding="utf-8"?>
<formControlPr xmlns="http://schemas.microsoft.com/office/spreadsheetml/2009/9/main" objectType="Spin" dx="16" fmlaLink="$G$23" max="60" page="10" val="0"/>
</file>

<file path=xl/ctrlProps/ctrlProp149.xml><?xml version="1.0" encoding="utf-8"?>
<formControlPr xmlns="http://schemas.microsoft.com/office/spreadsheetml/2009/9/main" objectType="Spin" dx="16" fmlaLink="$G$21" max="60" page="10" val="0"/>
</file>

<file path=xl/ctrlProps/ctrlProp15.xml><?xml version="1.0" encoding="utf-8"?>
<formControlPr xmlns="http://schemas.microsoft.com/office/spreadsheetml/2009/9/main" objectType="Spin" dx="16" fmlaLink="$G$35" max="80" page="10" val="0"/>
</file>

<file path=xl/ctrlProps/ctrlProp150.xml><?xml version="1.0" encoding="utf-8"?>
<formControlPr xmlns="http://schemas.microsoft.com/office/spreadsheetml/2009/9/main" objectType="Spin" dx="16" fmlaLink="$G$19" max="80" page="10" val="0"/>
</file>

<file path=xl/ctrlProps/ctrlProp151.xml><?xml version="1.0" encoding="utf-8"?>
<formControlPr xmlns="http://schemas.microsoft.com/office/spreadsheetml/2009/9/main" objectType="Spin" dx="16" fmlaLink="$G$17" max="40" page="10" val="0"/>
</file>

<file path=xl/ctrlProps/ctrlProp152.xml><?xml version="1.0" encoding="utf-8"?>
<formControlPr xmlns="http://schemas.microsoft.com/office/spreadsheetml/2009/9/main" objectType="Spin" dx="16" fmlaLink="$G$15" max="80" page="10" val="75"/>
</file>

<file path=xl/ctrlProps/ctrlProp153.xml><?xml version="1.0" encoding="utf-8"?>
<formControlPr xmlns="http://schemas.microsoft.com/office/spreadsheetml/2009/9/main" objectType="Spin" dx="16" fmlaLink="$G$13" max="80" page="10" val="0"/>
</file>

<file path=xl/ctrlProps/ctrlProp154.xml><?xml version="1.0" encoding="utf-8"?>
<formControlPr xmlns="http://schemas.microsoft.com/office/spreadsheetml/2009/9/main" objectType="Spin" dx="16" fmlaLink="$G$11" max="60" page="10" val="0"/>
</file>

<file path=xl/ctrlProps/ctrlProp155.xml><?xml version="1.0" encoding="utf-8"?>
<formControlPr xmlns="http://schemas.microsoft.com/office/spreadsheetml/2009/9/main" objectType="Spin" dx="16" fmlaLink="$G$9" max="60" page="10" val="0"/>
</file>

<file path=xl/ctrlProps/ctrlProp156.xml><?xml version="1.0" encoding="utf-8"?>
<formControlPr xmlns="http://schemas.microsoft.com/office/spreadsheetml/2009/9/main" objectType="Spin" dx="16" fmlaLink="$G$7" max="60" page="10" val="0"/>
</file>

<file path=xl/ctrlProps/ctrlProp157.xml><?xml version="1.0" encoding="utf-8"?>
<formControlPr xmlns="http://schemas.microsoft.com/office/spreadsheetml/2009/9/main" objectType="Spin" dx="16" fmlaLink="$G$33" max="80" page="10" val="0"/>
</file>

<file path=xl/ctrlProps/ctrlProp158.xml><?xml version="1.0" encoding="utf-8"?>
<formControlPr xmlns="http://schemas.microsoft.com/office/spreadsheetml/2009/9/main" objectType="Spin" dx="16" fmlaLink="$G$31" max="60" page="10" val="60"/>
</file>

<file path=xl/ctrlProps/ctrlProp159.xml><?xml version="1.0" encoding="utf-8"?>
<formControlPr xmlns="http://schemas.microsoft.com/office/spreadsheetml/2009/9/main" objectType="Spin" dx="16" fmlaLink="$G$29" max="40" page="10" val="0"/>
</file>

<file path=xl/ctrlProps/ctrlProp16.xml><?xml version="1.0" encoding="utf-8"?>
<formControlPr xmlns="http://schemas.microsoft.com/office/spreadsheetml/2009/9/main" objectType="Spin" dx="16" fmlaLink="$G$37" max="100" page="10" val="0"/>
</file>

<file path=xl/ctrlProps/ctrlProp160.xml><?xml version="1.0" encoding="utf-8"?>
<formControlPr xmlns="http://schemas.microsoft.com/office/spreadsheetml/2009/9/main" objectType="Spin" dx="16" fmlaLink="$G$27" max="60" page="10" val="18"/>
</file>

<file path=xl/ctrlProps/ctrlProp161.xml><?xml version="1.0" encoding="utf-8"?>
<formControlPr xmlns="http://schemas.microsoft.com/office/spreadsheetml/2009/9/main" objectType="Spin" dx="16" fmlaLink="$G$25" max="40" page="10" val="40"/>
</file>

<file path=xl/ctrlProps/ctrlProp162.xml><?xml version="1.0" encoding="utf-8"?>
<formControlPr xmlns="http://schemas.microsoft.com/office/spreadsheetml/2009/9/main" objectType="Spin" dx="16" fmlaLink="$G$23" max="60" page="10" val="0"/>
</file>

<file path=xl/ctrlProps/ctrlProp163.xml><?xml version="1.0" encoding="utf-8"?>
<formControlPr xmlns="http://schemas.microsoft.com/office/spreadsheetml/2009/9/main" objectType="Spin" dx="16" fmlaLink="$G$21" max="60" page="10" val="0"/>
</file>

<file path=xl/ctrlProps/ctrlProp164.xml><?xml version="1.0" encoding="utf-8"?>
<formControlPr xmlns="http://schemas.microsoft.com/office/spreadsheetml/2009/9/main" objectType="Spin" dx="16" fmlaLink="$G$19" max="80" page="10" val="0"/>
</file>

<file path=xl/ctrlProps/ctrlProp165.xml><?xml version="1.0" encoding="utf-8"?>
<formControlPr xmlns="http://schemas.microsoft.com/office/spreadsheetml/2009/9/main" objectType="Spin" dx="16" fmlaLink="$G$17" max="40" page="10" val="0"/>
</file>

<file path=xl/ctrlProps/ctrlProp166.xml><?xml version="1.0" encoding="utf-8"?>
<formControlPr xmlns="http://schemas.microsoft.com/office/spreadsheetml/2009/9/main" objectType="Spin" dx="16" fmlaLink="$G$15" max="80" page="10" val="75"/>
</file>

<file path=xl/ctrlProps/ctrlProp167.xml><?xml version="1.0" encoding="utf-8"?>
<formControlPr xmlns="http://schemas.microsoft.com/office/spreadsheetml/2009/9/main" objectType="Spin" dx="16" fmlaLink="$G$13" max="80" page="10" val="0"/>
</file>

<file path=xl/ctrlProps/ctrlProp168.xml><?xml version="1.0" encoding="utf-8"?>
<formControlPr xmlns="http://schemas.microsoft.com/office/spreadsheetml/2009/9/main" objectType="Spin" dx="16" fmlaLink="$G$11" max="60" page="10" val="0"/>
</file>

<file path=xl/ctrlProps/ctrlProp169.xml><?xml version="1.0" encoding="utf-8"?>
<formControlPr xmlns="http://schemas.microsoft.com/office/spreadsheetml/2009/9/main" objectType="Spin" dx="16" fmlaLink="$G$9" max="60" page="10" val="0"/>
</file>

<file path=xl/ctrlProps/ctrlProp17.xml><?xml version="1.0" encoding="utf-8"?>
<formControlPr xmlns="http://schemas.microsoft.com/office/spreadsheetml/2009/9/main" objectType="Spin" dx="16" fmlaLink="$G$39" max="100" page="10" val="0"/>
</file>

<file path=xl/ctrlProps/ctrlProp170.xml><?xml version="1.0" encoding="utf-8"?>
<formControlPr xmlns="http://schemas.microsoft.com/office/spreadsheetml/2009/9/main" objectType="Spin" dx="16" fmlaLink="$G$7" max="60" page="10" val="0"/>
</file>

<file path=xl/ctrlProps/ctrlProp171.xml><?xml version="1.0" encoding="utf-8"?>
<formControlPr xmlns="http://schemas.microsoft.com/office/spreadsheetml/2009/9/main" objectType="Spin" dx="16" fmlaLink="$G$23" max="60" page="10" val="0"/>
</file>

<file path=xl/ctrlProps/ctrlProp172.xml><?xml version="1.0" encoding="utf-8"?>
<formControlPr xmlns="http://schemas.microsoft.com/office/spreadsheetml/2009/9/main" objectType="Spin" dx="16" fmlaLink="$G$21" max="60" page="10" val="0"/>
</file>

<file path=xl/ctrlProps/ctrlProp173.xml><?xml version="1.0" encoding="utf-8"?>
<formControlPr xmlns="http://schemas.microsoft.com/office/spreadsheetml/2009/9/main" objectType="Spin" dx="16" fmlaLink="$G$19" max="80" page="10" val="0"/>
</file>

<file path=xl/ctrlProps/ctrlProp174.xml><?xml version="1.0" encoding="utf-8"?>
<formControlPr xmlns="http://schemas.microsoft.com/office/spreadsheetml/2009/9/main" objectType="Spin" dx="16" fmlaLink="$G$17" max="40" page="10" val="0"/>
</file>

<file path=xl/ctrlProps/ctrlProp175.xml><?xml version="1.0" encoding="utf-8"?>
<formControlPr xmlns="http://schemas.microsoft.com/office/spreadsheetml/2009/9/main" objectType="Spin" dx="16" fmlaLink="$G$15" max="80" page="10" val="75"/>
</file>

<file path=xl/ctrlProps/ctrlProp176.xml><?xml version="1.0" encoding="utf-8"?>
<formControlPr xmlns="http://schemas.microsoft.com/office/spreadsheetml/2009/9/main" objectType="Spin" dx="16" fmlaLink="$G$13" max="80" page="10" val="0"/>
</file>

<file path=xl/ctrlProps/ctrlProp177.xml><?xml version="1.0" encoding="utf-8"?>
<formControlPr xmlns="http://schemas.microsoft.com/office/spreadsheetml/2009/9/main" objectType="Spin" dx="16" fmlaLink="$G$11" max="60" page="10" val="0"/>
</file>

<file path=xl/ctrlProps/ctrlProp178.xml><?xml version="1.0" encoding="utf-8"?>
<formControlPr xmlns="http://schemas.microsoft.com/office/spreadsheetml/2009/9/main" objectType="Spin" dx="16" fmlaLink="$G$9" max="60" page="10" val="0"/>
</file>

<file path=xl/ctrlProps/ctrlProp179.xml><?xml version="1.0" encoding="utf-8"?>
<formControlPr xmlns="http://schemas.microsoft.com/office/spreadsheetml/2009/9/main" objectType="Spin" dx="16" fmlaLink="$G$7" max="60" page="10" val="0"/>
</file>

<file path=xl/ctrlProps/ctrlProp18.xml><?xml version="1.0" encoding="utf-8"?>
<formControlPr xmlns="http://schemas.microsoft.com/office/spreadsheetml/2009/9/main" objectType="Spin" dx="16" fmlaLink="$G$41" max="60" page="10" val="0"/>
</file>

<file path=xl/ctrlProps/ctrlProp180.xml><?xml version="1.0" encoding="utf-8"?>
<formControlPr xmlns="http://schemas.microsoft.com/office/spreadsheetml/2009/9/main" objectType="Spin" dx="16" fmlaLink="$G$35" max="80" page="10" val="0"/>
</file>

<file path=xl/ctrlProps/ctrlProp181.xml><?xml version="1.0" encoding="utf-8"?>
<formControlPr xmlns="http://schemas.microsoft.com/office/spreadsheetml/2009/9/main" objectType="Spin" dx="16" fmlaLink="$G$33" max="80" page="10" val="0"/>
</file>

<file path=xl/ctrlProps/ctrlProp182.xml><?xml version="1.0" encoding="utf-8"?>
<formControlPr xmlns="http://schemas.microsoft.com/office/spreadsheetml/2009/9/main" objectType="Spin" dx="16" fmlaLink="$G$31" max="60" page="10" val="60"/>
</file>

<file path=xl/ctrlProps/ctrlProp183.xml><?xml version="1.0" encoding="utf-8"?>
<formControlPr xmlns="http://schemas.microsoft.com/office/spreadsheetml/2009/9/main" objectType="Spin" dx="16" fmlaLink="$G$29" max="40" page="10" val="0"/>
</file>

<file path=xl/ctrlProps/ctrlProp184.xml><?xml version="1.0" encoding="utf-8"?>
<formControlPr xmlns="http://schemas.microsoft.com/office/spreadsheetml/2009/9/main" objectType="Spin" dx="16" fmlaLink="$G$27" max="60" page="10" val="18"/>
</file>

<file path=xl/ctrlProps/ctrlProp185.xml><?xml version="1.0" encoding="utf-8"?>
<formControlPr xmlns="http://schemas.microsoft.com/office/spreadsheetml/2009/9/main" objectType="Spin" dx="16" fmlaLink="$G$25" max="40" page="10" val="40"/>
</file>

<file path=xl/ctrlProps/ctrlProp186.xml><?xml version="1.0" encoding="utf-8"?>
<formControlPr xmlns="http://schemas.microsoft.com/office/spreadsheetml/2009/9/main" objectType="Spin" dx="16" fmlaLink="$G$23" max="60" page="10" val="0"/>
</file>

<file path=xl/ctrlProps/ctrlProp187.xml><?xml version="1.0" encoding="utf-8"?>
<formControlPr xmlns="http://schemas.microsoft.com/office/spreadsheetml/2009/9/main" objectType="Spin" dx="16" fmlaLink="$G$21" max="60" page="10" val="0"/>
</file>

<file path=xl/ctrlProps/ctrlProp188.xml><?xml version="1.0" encoding="utf-8"?>
<formControlPr xmlns="http://schemas.microsoft.com/office/spreadsheetml/2009/9/main" objectType="Spin" dx="16" fmlaLink="$G$19" max="80" page="10" val="0"/>
</file>

<file path=xl/ctrlProps/ctrlProp189.xml><?xml version="1.0" encoding="utf-8"?>
<formControlPr xmlns="http://schemas.microsoft.com/office/spreadsheetml/2009/9/main" objectType="Spin" dx="16" fmlaLink="$G$17" max="40" page="10" val="0"/>
</file>

<file path=xl/ctrlProps/ctrlProp19.xml><?xml version="1.0" encoding="utf-8"?>
<formControlPr xmlns="http://schemas.microsoft.com/office/spreadsheetml/2009/9/main" objectType="Spin" dx="16" fmlaLink="$G$43" max="60" page="10" val="0"/>
</file>

<file path=xl/ctrlProps/ctrlProp190.xml><?xml version="1.0" encoding="utf-8"?>
<formControlPr xmlns="http://schemas.microsoft.com/office/spreadsheetml/2009/9/main" objectType="Spin" dx="16" fmlaLink="$G$15" max="80" page="10" val="75"/>
</file>

<file path=xl/ctrlProps/ctrlProp191.xml><?xml version="1.0" encoding="utf-8"?>
<formControlPr xmlns="http://schemas.microsoft.com/office/spreadsheetml/2009/9/main" objectType="Spin" dx="16" fmlaLink="$G$13" max="80" page="10" val="0"/>
</file>

<file path=xl/ctrlProps/ctrlProp192.xml><?xml version="1.0" encoding="utf-8"?>
<formControlPr xmlns="http://schemas.microsoft.com/office/spreadsheetml/2009/9/main" objectType="Spin" dx="16" fmlaLink="$G$11" max="60" page="10" val="0"/>
</file>

<file path=xl/ctrlProps/ctrlProp193.xml><?xml version="1.0" encoding="utf-8"?>
<formControlPr xmlns="http://schemas.microsoft.com/office/spreadsheetml/2009/9/main" objectType="Spin" dx="16" fmlaLink="$G$9" max="60" page="10" val="0"/>
</file>

<file path=xl/ctrlProps/ctrlProp194.xml><?xml version="1.0" encoding="utf-8"?>
<formControlPr xmlns="http://schemas.microsoft.com/office/spreadsheetml/2009/9/main" objectType="Spin" dx="16" fmlaLink="$G$7" max="60" page="10" val="0"/>
</file>

<file path=xl/ctrlProps/ctrlProp195.xml><?xml version="1.0" encoding="utf-8"?>
<formControlPr xmlns="http://schemas.microsoft.com/office/spreadsheetml/2009/9/main" objectType="Spin" dx="16" fmlaLink="$G$23" max="60" page="10" val="0"/>
</file>

<file path=xl/ctrlProps/ctrlProp196.xml><?xml version="1.0" encoding="utf-8"?>
<formControlPr xmlns="http://schemas.microsoft.com/office/spreadsheetml/2009/9/main" objectType="Spin" dx="16" fmlaLink="$G$21" max="60" page="10" val="0"/>
</file>

<file path=xl/ctrlProps/ctrlProp197.xml><?xml version="1.0" encoding="utf-8"?>
<formControlPr xmlns="http://schemas.microsoft.com/office/spreadsheetml/2009/9/main" objectType="Spin" dx="16" fmlaLink="$G$19" max="80" page="10" val="0"/>
</file>

<file path=xl/ctrlProps/ctrlProp198.xml><?xml version="1.0" encoding="utf-8"?>
<formControlPr xmlns="http://schemas.microsoft.com/office/spreadsheetml/2009/9/main" objectType="Spin" dx="16" fmlaLink="$G$17" max="40" page="10" val="0"/>
</file>

<file path=xl/ctrlProps/ctrlProp199.xml><?xml version="1.0" encoding="utf-8"?>
<formControlPr xmlns="http://schemas.microsoft.com/office/spreadsheetml/2009/9/main" objectType="Spin" dx="16" fmlaLink="$G$15" max="80" page="10" val="75"/>
</file>

<file path=xl/ctrlProps/ctrlProp2.xml><?xml version="1.0" encoding="utf-8"?>
<formControlPr xmlns="http://schemas.microsoft.com/office/spreadsheetml/2009/9/main" objectType="Spin" dx="16" fmlaLink="$G$9" max="60" page="10" val="0"/>
</file>

<file path=xl/ctrlProps/ctrlProp20.xml><?xml version="1.0" encoding="utf-8"?>
<formControlPr xmlns="http://schemas.microsoft.com/office/spreadsheetml/2009/9/main" objectType="Spin" dx="16" fmlaLink="$G$45" max="10" page="10" val="10"/>
</file>

<file path=xl/ctrlProps/ctrlProp200.xml><?xml version="1.0" encoding="utf-8"?>
<formControlPr xmlns="http://schemas.microsoft.com/office/spreadsheetml/2009/9/main" objectType="Spin" dx="16" fmlaLink="$G$13" max="80" page="10" val="0"/>
</file>

<file path=xl/ctrlProps/ctrlProp201.xml><?xml version="1.0" encoding="utf-8"?>
<formControlPr xmlns="http://schemas.microsoft.com/office/spreadsheetml/2009/9/main" objectType="Spin" dx="16" fmlaLink="$G$11" max="60" page="10" val="0"/>
</file>

<file path=xl/ctrlProps/ctrlProp202.xml><?xml version="1.0" encoding="utf-8"?>
<formControlPr xmlns="http://schemas.microsoft.com/office/spreadsheetml/2009/9/main" objectType="Spin" dx="16" fmlaLink="$G$9" max="60" page="10" val="0"/>
</file>

<file path=xl/ctrlProps/ctrlProp203.xml><?xml version="1.0" encoding="utf-8"?>
<formControlPr xmlns="http://schemas.microsoft.com/office/spreadsheetml/2009/9/main" objectType="Spin" dx="16" fmlaLink="$G$7" max="60" page="10" val="0"/>
</file>

<file path=xl/ctrlProps/ctrlProp204.xml><?xml version="1.0" encoding="utf-8"?>
<formControlPr xmlns="http://schemas.microsoft.com/office/spreadsheetml/2009/9/main" objectType="Spin" dx="16" fmlaLink="$G$37" max="100" page="10" val="0"/>
</file>

<file path=xl/ctrlProps/ctrlProp205.xml><?xml version="1.0" encoding="utf-8"?>
<formControlPr xmlns="http://schemas.microsoft.com/office/spreadsheetml/2009/9/main" objectType="Spin" dx="16" fmlaLink="$G$35" max="80" page="10" val="0"/>
</file>

<file path=xl/ctrlProps/ctrlProp206.xml><?xml version="1.0" encoding="utf-8"?>
<formControlPr xmlns="http://schemas.microsoft.com/office/spreadsheetml/2009/9/main" objectType="Spin" dx="16" fmlaLink="$G$33" max="80" page="10" val="0"/>
</file>

<file path=xl/ctrlProps/ctrlProp207.xml><?xml version="1.0" encoding="utf-8"?>
<formControlPr xmlns="http://schemas.microsoft.com/office/spreadsheetml/2009/9/main" objectType="Spin" dx="16" fmlaLink="$G$31" max="60" page="10" val="60"/>
</file>

<file path=xl/ctrlProps/ctrlProp208.xml><?xml version="1.0" encoding="utf-8"?>
<formControlPr xmlns="http://schemas.microsoft.com/office/spreadsheetml/2009/9/main" objectType="Spin" dx="16" fmlaLink="$G$29" max="40" page="10" val="0"/>
</file>

<file path=xl/ctrlProps/ctrlProp209.xml><?xml version="1.0" encoding="utf-8"?>
<formControlPr xmlns="http://schemas.microsoft.com/office/spreadsheetml/2009/9/main" objectType="Spin" dx="16" fmlaLink="$G$27" max="60" page="10" val="18"/>
</file>

<file path=xl/ctrlProps/ctrlProp21.xml><?xml version="1.0" encoding="utf-8"?>
<formControlPr xmlns="http://schemas.microsoft.com/office/spreadsheetml/2009/9/main" objectType="Spin" dx="16" fmlaLink="$G$7" max="60" page="10" val="0"/>
</file>

<file path=xl/ctrlProps/ctrlProp210.xml><?xml version="1.0" encoding="utf-8"?>
<formControlPr xmlns="http://schemas.microsoft.com/office/spreadsheetml/2009/9/main" objectType="Spin" dx="16" fmlaLink="$G$25" max="40" page="10" val="40"/>
</file>

<file path=xl/ctrlProps/ctrlProp211.xml><?xml version="1.0" encoding="utf-8"?>
<formControlPr xmlns="http://schemas.microsoft.com/office/spreadsheetml/2009/9/main" objectType="Spin" dx="16" fmlaLink="$G$23" max="60" page="10" val="0"/>
</file>

<file path=xl/ctrlProps/ctrlProp212.xml><?xml version="1.0" encoding="utf-8"?>
<formControlPr xmlns="http://schemas.microsoft.com/office/spreadsheetml/2009/9/main" objectType="Spin" dx="16" fmlaLink="$G$21" max="60" page="10" val="0"/>
</file>

<file path=xl/ctrlProps/ctrlProp213.xml><?xml version="1.0" encoding="utf-8"?>
<formControlPr xmlns="http://schemas.microsoft.com/office/spreadsheetml/2009/9/main" objectType="Spin" dx="16" fmlaLink="$G$19" max="80" page="10" val="0"/>
</file>

<file path=xl/ctrlProps/ctrlProp214.xml><?xml version="1.0" encoding="utf-8"?>
<formControlPr xmlns="http://schemas.microsoft.com/office/spreadsheetml/2009/9/main" objectType="Spin" dx="16" fmlaLink="$G$17" max="40" page="10" val="0"/>
</file>

<file path=xl/ctrlProps/ctrlProp215.xml><?xml version="1.0" encoding="utf-8"?>
<formControlPr xmlns="http://schemas.microsoft.com/office/spreadsheetml/2009/9/main" objectType="Spin" dx="16" fmlaLink="$G$15" max="80" page="10" val="75"/>
</file>

<file path=xl/ctrlProps/ctrlProp216.xml><?xml version="1.0" encoding="utf-8"?>
<formControlPr xmlns="http://schemas.microsoft.com/office/spreadsheetml/2009/9/main" objectType="Spin" dx="16" fmlaLink="$G$13" max="80" page="10" val="0"/>
</file>

<file path=xl/ctrlProps/ctrlProp217.xml><?xml version="1.0" encoding="utf-8"?>
<formControlPr xmlns="http://schemas.microsoft.com/office/spreadsheetml/2009/9/main" objectType="Spin" dx="16" fmlaLink="$G$11" max="60" page="10" val="0"/>
</file>

<file path=xl/ctrlProps/ctrlProp218.xml><?xml version="1.0" encoding="utf-8"?>
<formControlPr xmlns="http://schemas.microsoft.com/office/spreadsheetml/2009/9/main" objectType="Spin" dx="16" fmlaLink="$G$9" max="60" page="10" val="0"/>
</file>

<file path=xl/ctrlProps/ctrlProp219.xml><?xml version="1.0" encoding="utf-8"?>
<formControlPr xmlns="http://schemas.microsoft.com/office/spreadsheetml/2009/9/main" objectType="Spin" dx="16" fmlaLink="$G$7" max="60" page="10" val="0"/>
</file>

<file path=xl/ctrlProps/ctrlProp22.xml><?xml version="1.0" encoding="utf-8"?>
<formControlPr xmlns="http://schemas.microsoft.com/office/spreadsheetml/2009/9/main" objectType="Spin" dx="16" fmlaLink="$G$9" max="60" page="10" val="0"/>
</file>

<file path=xl/ctrlProps/ctrlProp220.xml><?xml version="1.0" encoding="utf-8"?>
<formControlPr xmlns="http://schemas.microsoft.com/office/spreadsheetml/2009/9/main" objectType="Spin" dx="16" fmlaLink="$G$23" max="60" page="10" val="0"/>
</file>

<file path=xl/ctrlProps/ctrlProp221.xml><?xml version="1.0" encoding="utf-8"?>
<formControlPr xmlns="http://schemas.microsoft.com/office/spreadsheetml/2009/9/main" objectType="Spin" dx="16" fmlaLink="$G$21" max="60" page="10" val="0"/>
</file>

<file path=xl/ctrlProps/ctrlProp222.xml><?xml version="1.0" encoding="utf-8"?>
<formControlPr xmlns="http://schemas.microsoft.com/office/spreadsheetml/2009/9/main" objectType="Spin" dx="16" fmlaLink="$G$19" max="80" page="10" val="0"/>
</file>

<file path=xl/ctrlProps/ctrlProp223.xml><?xml version="1.0" encoding="utf-8"?>
<formControlPr xmlns="http://schemas.microsoft.com/office/spreadsheetml/2009/9/main" objectType="Spin" dx="16" fmlaLink="$G$17" max="40" page="10" val="0"/>
</file>

<file path=xl/ctrlProps/ctrlProp224.xml><?xml version="1.0" encoding="utf-8"?>
<formControlPr xmlns="http://schemas.microsoft.com/office/spreadsheetml/2009/9/main" objectType="Spin" dx="16" fmlaLink="$G$15" max="80" page="10" val="75"/>
</file>

<file path=xl/ctrlProps/ctrlProp225.xml><?xml version="1.0" encoding="utf-8"?>
<formControlPr xmlns="http://schemas.microsoft.com/office/spreadsheetml/2009/9/main" objectType="Spin" dx="16" fmlaLink="$G$13" max="80" page="10" val="0"/>
</file>

<file path=xl/ctrlProps/ctrlProp226.xml><?xml version="1.0" encoding="utf-8"?>
<formControlPr xmlns="http://schemas.microsoft.com/office/spreadsheetml/2009/9/main" objectType="Spin" dx="16" fmlaLink="$G$11" max="60" page="10" val="0"/>
</file>

<file path=xl/ctrlProps/ctrlProp227.xml><?xml version="1.0" encoding="utf-8"?>
<formControlPr xmlns="http://schemas.microsoft.com/office/spreadsheetml/2009/9/main" objectType="Spin" dx="16" fmlaLink="$G$9" max="60" page="10" val="0"/>
</file>

<file path=xl/ctrlProps/ctrlProp228.xml><?xml version="1.0" encoding="utf-8"?>
<formControlPr xmlns="http://schemas.microsoft.com/office/spreadsheetml/2009/9/main" objectType="Spin" dx="16" fmlaLink="$G$7" max="60" page="10" val="0"/>
</file>

<file path=xl/ctrlProps/ctrlProp229.xml><?xml version="1.0" encoding="utf-8"?>
<formControlPr xmlns="http://schemas.microsoft.com/office/spreadsheetml/2009/9/main" objectType="Spin" dx="16" fmlaLink="$G$39" max="100" page="10" val="0"/>
</file>

<file path=xl/ctrlProps/ctrlProp23.xml><?xml version="1.0" encoding="utf-8"?>
<formControlPr xmlns="http://schemas.microsoft.com/office/spreadsheetml/2009/9/main" objectType="Spin" dx="16" fmlaLink="$G$7" max="60" page="10" val="0"/>
</file>

<file path=xl/ctrlProps/ctrlProp230.xml><?xml version="1.0" encoding="utf-8"?>
<formControlPr xmlns="http://schemas.microsoft.com/office/spreadsheetml/2009/9/main" objectType="Spin" dx="16" fmlaLink="$G$37" max="100" page="10" val="0"/>
</file>

<file path=xl/ctrlProps/ctrlProp231.xml><?xml version="1.0" encoding="utf-8"?>
<formControlPr xmlns="http://schemas.microsoft.com/office/spreadsheetml/2009/9/main" objectType="Spin" dx="16" fmlaLink="$G$35" max="80" page="10" val="0"/>
</file>

<file path=xl/ctrlProps/ctrlProp232.xml><?xml version="1.0" encoding="utf-8"?>
<formControlPr xmlns="http://schemas.microsoft.com/office/spreadsheetml/2009/9/main" objectType="Spin" dx="16" fmlaLink="$G$33" max="80" page="10" val="0"/>
</file>

<file path=xl/ctrlProps/ctrlProp233.xml><?xml version="1.0" encoding="utf-8"?>
<formControlPr xmlns="http://schemas.microsoft.com/office/spreadsheetml/2009/9/main" objectType="Spin" dx="16" fmlaLink="$G$31" max="60" page="10" val="60"/>
</file>

<file path=xl/ctrlProps/ctrlProp234.xml><?xml version="1.0" encoding="utf-8"?>
<formControlPr xmlns="http://schemas.microsoft.com/office/spreadsheetml/2009/9/main" objectType="Spin" dx="16" fmlaLink="$G$29" max="40" page="10" val="0"/>
</file>

<file path=xl/ctrlProps/ctrlProp235.xml><?xml version="1.0" encoding="utf-8"?>
<formControlPr xmlns="http://schemas.microsoft.com/office/spreadsheetml/2009/9/main" objectType="Spin" dx="16" fmlaLink="$G$27" max="60" page="10" val="18"/>
</file>

<file path=xl/ctrlProps/ctrlProp236.xml><?xml version="1.0" encoding="utf-8"?>
<formControlPr xmlns="http://schemas.microsoft.com/office/spreadsheetml/2009/9/main" objectType="Spin" dx="16" fmlaLink="$G$25" max="40" page="10" val="40"/>
</file>

<file path=xl/ctrlProps/ctrlProp237.xml><?xml version="1.0" encoding="utf-8"?>
<formControlPr xmlns="http://schemas.microsoft.com/office/spreadsheetml/2009/9/main" objectType="Spin" dx="16" fmlaLink="$G$23" max="60" page="10" val="0"/>
</file>

<file path=xl/ctrlProps/ctrlProp238.xml><?xml version="1.0" encoding="utf-8"?>
<formControlPr xmlns="http://schemas.microsoft.com/office/spreadsheetml/2009/9/main" objectType="Spin" dx="16" fmlaLink="$G$21" max="60" page="10" val="0"/>
</file>

<file path=xl/ctrlProps/ctrlProp239.xml><?xml version="1.0" encoding="utf-8"?>
<formControlPr xmlns="http://schemas.microsoft.com/office/spreadsheetml/2009/9/main" objectType="Spin" dx="16" fmlaLink="$G$19" max="80" page="10" val="0"/>
</file>

<file path=xl/ctrlProps/ctrlProp24.xml><?xml version="1.0" encoding="utf-8"?>
<formControlPr xmlns="http://schemas.microsoft.com/office/spreadsheetml/2009/9/main" objectType="Spin" dx="16" fmlaLink="$G$11" max="60" page="10" val="0"/>
</file>

<file path=xl/ctrlProps/ctrlProp240.xml><?xml version="1.0" encoding="utf-8"?>
<formControlPr xmlns="http://schemas.microsoft.com/office/spreadsheetml/2009/9/main" objectType="Spin" dx="16" fmlaLink="$G$17" max="40" page="10" val="0"/>
</file>

<file path=xl/ctrlProps/ctrlProp241.xml><?xml version="1.0" encoding="utf-8"?>
<formControlPr xmlns="http://schemas.microsoft.com/office/spreadsheetml/2009/9/main" objectType="Spin" dx="16" fmlaLink="$G$15" max="80" page="10" val="75"/>
</file>

<file path=xl/ctrlProps/ctrlProp242.xml><?xml version="1.0" encoding="utf-8"?>
<formControlPr xmlns="http://schemas.microsoft.com/office/spreadsheetml/2009/9/main" objectType="Spin" dx="16" fmlaLink="$G$13" max="80" page="10" val="0"/>
</file>

<file path=xl/ctrlProps/ctrlProp243.xml><?xml version="1.0" encoding="utf-8"?>
<formControlPr xmlns="http://schemas.microsoft.com/office/spreadsheetml/2009/9/main" objectType="Spin" dx="16" fmlaLink="$G$11" max="60" page="10" val="0"/>
</file>

<file path=xl/ctrlProps/ctrlProp244.xml><?xml version="1.0" encoding="utf-8"?>
<formControlPr xmlns="http://schemas.microsoft.com/office/spreadsheetml/2009/9/main" objectType="Spin" dx="16" fmlaLink="$G$9" max="60" page="10" val="0"/>
</file>

<file path=xl/ctrlProps/ctrlProp245.xml><?xml version="1.0" encoding="utf-8"?>
<formControlPr xmlns="http://schemas.microsoft.com/office/spreadsheetml/2009/9/main" objectType="Spin" dx="16" fmlaLink="$G$7" max="60" page="10" val="0"/>
</file>

<file path=xl/ctrlProps/ctrlProp246.xml><?xml version="1.0" encoding="utf-8"?>
<formControlPr xmlns="http://schemas.microsoft.com/office/spreadsheetml/2009/9/main" objectType="Spin" dx="16" fmlaLink="$G$23" max="60" page="10" val="0"/>
</file>

<file path=xl/ctrlProps/ctrlProp247.xml><?xml version="1.0" encoding="utf-8"?>
<formControlPr xmlns="http://schemas.microsoft.com/office/spreadsheetml/2009/9/main" objectType="Spin" dx="16" fmlaLink="$G$21" max="60" page="10" val="0"/>
</file>

<file path=xl/ctrlProps/ctrlProp248.xml><?xml version="1.0" encoding="utf-8"?>
<formControlPr xmlns="http://schemas.microsoft.com/office/spreadsheetml/2009/9/main" objectType="Spin" dx="16" fmlaLink="$G$19" max="80" page="10" val="0"/>
</file>

<file path=xl/ctrlProps/ctrlProp249.xml><?xml version="1.0" encoding="utf-8"?>
<formControlPr xmlns="http://schemas.microsoft.com/office/spreadsheetml/2009/9/main" objectType="Spin" dx="16" fmlaLink="$G$17" max="40" page="10" val="0"/>
</file>

<file path=xl/ctrlProps/ctrlProp25.xml><?xml version="1.0" encoding="utf-8"?>
<formControlPr xmlns="http://schemas.microsoft.com/office/spreadsheetml/2009/9/main" objectType="Spin" dx="16" fmlaLink="$G$9" max="60" page="10" val="0"/>
</file>

<file path=xl/ctrlProps/ctrlProp250.xml><?xml version="1.0" encoding="utf-8"?>
<formControlPr xmlns="http://schemas.microsoft.com/office/spreadsheetml/2009/9/main" objectType="Spin" dx="16" fmlaLink="$G$15" max="80" page="10" val="75"/>
</file>

<file path=xl/ctrlProps/ctrlProp251.xml><?xml version="1.0" encoding="utf-8"?>
<formControlPr xmlns="http://schemas.microsoft.com/office/spreadsheetml/2009/9/main" objectType="Spin" dx="16" fmlaLink="$G$13" max="80" page="10" val="0"/>
</file>

<file path=xl/ctrlProps/ctrlProp252.xml><?xml version="1.0" encoding="utf-8"?>
<formControlPr xmlns="http://schemas.microsoft.com/office/spreadsheetml/2009/9/main" objectType="Spin" dx="16" fmlaLink="$G$11" max="60" page="10" val="0"/>
</file>

<file path=xl/ctrlProps/ctrlProp253.xml><?xml version="1.0" encoding="utf-8"?>
<formControlPr xmlns="http://schemas.microsoft.com/office/spreadsheetml/2009/9/main" objectType="Spin" dx="16" fmlaLink="$G$9" max="60" page="10" val="0"/>
</file>

<file path=xl/ctrlProps/ctrlProp254.xml><?xml version="1.0" encoding="utf-8"?>
<formControlPr xmlns="http://schemas.microsoft.com/office/spreadsheetml/2009/9/main" objectType="Spin" dx="16" fmlaLink="$G$7" max="60" page="10" val="0"/>
</file>

<file path=xl/ctrlProps/ctrlProp255.xml><?xml version="1.0" encoding="utf-8"?>
<formControlPr xmlns="http://schemas.microsoft.com/office/spreadsheetml/2009/9/main" objectType="Spin" dx="16" fmlaLink="$G$41" max="60" page="10" val="0"/>
</file>

<file path=xl/ctrlProps/ctrlProp256.xml><?xml version="1.0" encoding="utf-8"?>
<formControlPr xmlns="http://schemas.microsoft.com/office/spreadsheetml/2009/9/main" objectType="Spin" dx="16" fmlaLink="$G$39" max="100" page="10" val="0"/>
</file>

<file path=xl/ctrlProps/ctrlProp257.xml><?xml version="1.0" encoding="utf-8"?>
<formControlPr xmlns="http://schemas.microsoft.com/office/spreadsheetml/2009/9/main" objectType="Spin" dx="16" fmlaLink="$G$37" max="100" page="10" val="0"/>
</file>

<file path=xl/ctrlProps/ctrlProp258.xml><?xml version="1.0" encoding="utf-8"?>
<formControlPr xmlns="http://schemas.microsoft.com/office/spreadsheetml/2009/9/main" objectType="Spin" dx="16" fmlaLink="$G$35" max="80" page="10" val="0"/>
</file>

<file path=xl/ctrlProps/ctrlProp259.xml><?xml version="1.0" encoding="utf-8"?>
<formControlPr xmlns="http://schemas.microsoft.com/office/spreadsheetml/2009/9/main" objectType="Spin" dx="16" fmlaLink="$G$33" max="80" page="10" val="0"/>
</file>

<file path=xl/ctrlProps/ctrlProp26.xml><?xml version="1.0" encoding="utf-8"?>
<formControlPr xmlns="http://schemas.microsoft.com/office/spreadsheetml/2009/9/main" objectType="Spin" dx="16" fmlaLink="$G$7" max="60" page="10" val="0"/>
</file>

<file path=xl/ctrlProps/ctrlProp260.xml><?xml version="1.0" encoding="utf-8"?>
<formControlPr xmlns="http://schemas.microsoft.com/office/spreadsheetml/2009/9/main" objectType="Spin" dx="16" fmlaLink="$G$31" max="60" page="10" val="60"/>
</file>

<file path=xl/ctrlProps/ctrlProp261.xml><?xml version="1.0" encoding="utf-8"?>
<formControlPr xmlns="http://schemas.microsoft.com/office/spreadsheetml/2009/9/main" objectType="Spin" dx="16" fmlaLink="$G$29" max="40" page="10" val="0"/>
</file>

<file path=xl/ctrlProps/ctrlProp262.xml><?xml version="1.0" encoding="utf-8"?>
<formControlPr xmlns="http://schemas.microsoft.com/office/spreadsheetml/2009/9/main" objectType="Spin" dx="16" fmlaLink="$G$27" max="60" page="10" val="18"/>
</file>

<file path=xl/ctrlProps/ctrlProp263.xml><?xml version="1.0" encoding="utf-8"?>
<formControlPr xmlns="http://schemas.microsoft.com/office/spreadsheetml/2009/9/main" objectType="Spin" dx="16" fmlaLink="$G$25" max="40" page="10" val="40"/>
</file>

<file path=xl/ctrlProps/ctrlProp264.xml><?xml version="1.0" encoding="utf-8"?>
<formControlPr xmlns="http://schemas.microsoft.com/office/spreadsheetml/2009/9/main" objectType="Spin" dx="16" fmlaLink="$G$23" max="60" page="10" val="0"/>
</file>

<file path=xl/ctrlProps/ctrlProp265.xml><?xml version="1.0" encoding="utf-8"?>
<formControlPr xmlns="http://schemas.microsoft.com/office/spreadsheetml/2009/9/main" objectType="Spin" dx="16" fmlaLink="$G$21" max="60" page="10" val="0"/>
</file>

<file path=xl/ctrlProps/ctrlProp266.xml><?xml version="1.0" encoding="utf-8"?>
<formControlPr xmlns="http://schemas.microsoft.com/office/spreadsheetml/2009/9/main" objectType="Spin" dx="16" fmlaLink="$G$19" max="80" page="10" val="0"/>
</file>

<file path=xl/ctrlProps/ctrlProp267.xml><?xml version="1.0" encoding="utf-8"?>
<formControlPr xmlns="http://schemas.microsoft.com/office/spreadsheetml/2009/9/main" objectType="Spin" dx="16" fmlaLink="$G$17" max="40" page="10" val="0"/>
</file>

<file path=xl/ctrlProps/ctrlProp268.xml><?xml version="1.0" encoding="utf-8"?>
<formControlPr xmlns="http://schemas.microsoft.com/office/spreadsheetml/2009/9/main" objectType="Spin" dx="16" fmlaLink="$G$15" max="80" page="10" val="75"/>
</file>

<file path=xl/ctrlProps/ctrlProp269.xml><?xml version="1.0" encoding="utf-8"?>
<formControlPr xmlns="http://schemas.microsoft.com/office/spreadsheetml/2009/9/main" objectType="Spin" dx="16" fmlaLink="$G$13" max="80" page="10" val="0"/>
</file>

<file path=xl/ctrlProps/ctrlProp27.xml><?xml version="1.0" encoding="utf-8"?>
<formControlPr xmlns="http://schemas.microsoft.com/office/spreadsheetml/2009/9/main" objectType="Spin" dx="16" fmlaLink="$G$13" max="80" page="10" val="0"/>
</file>

<file path=xl/ctrlProps/ctrlProp270.xml><?xml version="1.0" encoding="utf-8"?>
<formControlPr xmlns="http://schemas.microsoft.com/office/spreadsheetml/2009/9/main" objectType="Spin" dx="16" fmlaLink="$G$11" max="60" page="10" val="0"/>
</file>

<file path=xl/ctrlProps/ctrlProp271.xml><?xml version="1.0" encoding="utf-8"?>
<formControlPr xmlns="http://schemas.microsoft.com/office/spreadsheetml/2009/9/main" objectType="Spin" dx="16" fmlaLink="$G$9" max="60" page="10" val="0"/>
</file>

<file path=xl/ctrlProps/ctrlProp272.xml><?xml version="1.0" encoding="utf-8"?>
<formControlPr xmlns="http://schemas.microsoft.com/office/spreadsheetml/2009/9/main" objectType="Spin" dx="16" fmlaLink="$G$7" max="60" page="10" val="0"/>
</file>

<file path=xl/ctrlProps/ctrlProp273.xml><?xml version="1.0" encoding="utf-8"?>
<formControlPr xmlns="http://schemas.microsoft.com/office/spreadsheetml/2009/9/main" objectType="Spin" dx="16" fmlaLink="$G$23" max="60" page="10" val="0"/>
</file>

<file path=xl/ctrlProps/ctrlProp274.xml><?xml version="1.0" encoding="utf-8"?>
<formControlPr xmlns="http://schemas.microsoft.com/office/spreadsheetml/2009/9/main" objectType="Spin" dx="16" fmlaLink="$G$21" max="60" page="10" val="0"/>
</file>

<file path=xl/ctrlProps/ctrlProp275.xml><?xml version="1.0" encoding="utf-8"?>
<formControlPr xmlns="http://schemas.microsoft.com/office/spreadsheetml/2009/9/main" objectType="Spin" dx="16" fmlaLink="$G$19" max="80" page="10" val="0"/>
</file>

<file path=xl/ctrlProps/ctrlProp276.xml><?xml version="1.0" encoding="utf-8"?>
<formControlPr xmlns="http://schemas.microsoft.com/office/spreadsheetml/2009/9/main" objectType="Spin" dx="16" fmlaLink="$G$17" max="40" page="10" val="0"/>
</file>

<file path=xl/ctrlProps/ctrlProp277.xml><?xml version="1.0" encoding="utf-8"?>
<formControlPr xmlns="http://schemas.microsoft.com/office/spreadsheetml/2009/9/main" objectType="Spin" dx="16" fmlaLink="$G$15" max="80" page="10" val="75"/>
</file>

<file path=xl/ctrlProps/ctrlProp278.xml><?xml version="1.0" encoding="utf-8"?>
<formControlPr xmlns="http://schemas.microsoft.com/office/spreadsheetml/2009/9/main" objectType="Spin" dx="16" fmlaLink="$G$13" max="80" page="10" val="0"/>
</file>

<file path=xl/ctrlProps/ctrlProp279.xml><?xml version="1.0" encoding="utf-8"?>
<formControlPr xmlns="http://schemas.microsoft.com/office/spreadsheetml/2009/9/main" objectType="Spin" dx="16" fmlaLink="$G$11" max="60" page="10" val="0"/>
</file>

<file path=xl/ctrlProps/ctrlProp28.xml><?xml version="1.0" encoding="utf-8"?>
<formControlPr xmlns="http://schemas.microsoft.com/office/spreadsheetml/2009/9/main" objectType="Spin" dx="16" fmlaLink="$G$11" max="60" page="10" val="0"/>
</file>

<file path=xl/ctrlProps/ctrlProp280.xml><?xml version="1.0" encoding="utf-8"?>
<formControlPr xmlns="http://schemas.microsoft.com/office/spreadsheetml/2009/9/main" objectType="Spin" dx="16" fmlaLink="$G$9" max="60" page="10" val="0"/>
</file>

<file path=xl/ctrlProps/ctrlProp281.xml><?xml version="1.0" encoding="utf-8"?>
<formControlPr xmlns="http://schemas.microsoft.com/office/spreadsheetml/2009/9/main" objectType="Spin" dx="16" fmlaLink="$G$7" max="60" page="10" val="0"/>
</file>

<file path=xl/ctrlProps/ctrlProp282.xml><?xml version="1.0" encoding="utf-8"?>
<formControlPr xmlns="http://schemas.microsoft.com/office/spreadsheetml/2009/9/main" objectType="Spin" dx="16" fmlaLink="$G$43" max="60" page="10" val="0"/>
</file>

<file path=xl/ctrlProps/ctrlProp283.xml><?xml version="1.0" encoding="utf-8"?>
<formControlPr xmlns="http://schemas.microsoft.com/office/spreadsheetml/2009/9/main" objectType="Spin" dx="16" fmlaLink="$G$41" max="60" page="10" val="0"/>
</file>

<file path=xl/ctrlProps/ctrlProp284.xml><?xml version="1.0" encoding="utf-8"?>
<formControlPr xmlns="http://schemas.microsoft.com/office/spreadsheetml/2009/9/main" objectType="Spin" dx="16" fmlaLink="$G$39" max="100" page="10" val="0"/>
</file>

<file path=xl/ctrlProps/ctrlProp285.xml><?xml version="1.0" encoding="utf-8"?>
<formControlPr xmlns="http://schemas.microsoft.com/office/spreadsheetml/2009/9/main" objectType="Spin" dx="16" fmlaLink="$G$37" max="100" page="10" val="0"/>
</file>

<file path=xl/ctrlProps/ctrlProp286.xml><?xml version="1.0" encoding="utf-8"?>
<formControlPr xmlns="http://schemas.microsoft.com/office/spreadsheetml/2009/9/main" objectType="Spin" dx="16" fmlaLink="$G$35" max="80" page="10" val="0"/>
</file>

<file path=xl/ctrlProps/ctrlProp287.xml><?xml version="1.0" encoding="utf-8"?>
<formControlPr xmlns="http://schemas.microsoft.com/office/spreadsheetml/2009/9/main" objectType="Spin" dx="16" fmlaLink="$G$33" max="80" page="10" val="0"/>
</file>

<file path=xl/ctrlProps/ctrlProp288.xml><?xml version="1.0" encoding="utf-8"?>
<formControlPr xmlns="http://schemas.microsoft.com/office/spreadsheetml/2009/9/main" objectType="Spin" dx="16" fmlaLink="$G$31" max="60" page="10" val="60"/>
</file>

<file path=xl/ctrlProps/ctrlProp289.xml><?xml version="1.0" encoding="utf-8"?>
<formControlPr xmlns="http://schemas.microsoft.com/office/spreadsheetml/2009/9/main" objectType="Spin" dx="16" fmlaLink="$G$29" max="40" page="10" val="0"/>
</file>

<file path=xl/ctrlProps/ctrlProp29.xml><?xml version="1.0" encoding="utf-8"?>
<formControlPr xmlns="http://schemas.microsoft.com/office/spreadsheetml/2009/9/main" objectType="Spin" dx="16" fmlaLink="$G$9" max="60" page="10" val="0"/>
</file>

<file path=xl/ctrlProps/ctrlProp290.xml><?xml version="1.0" encoding="utf-8"?>
<formControlPr xmlns="http://schemas.microsoft.com/office/spreadsheetml/2009/9/main" objectType="Spin" dx="16" fmlaLink="$G$27" max="60" page="10" val="18"/>
</file>

<file path=xl/ctrlProps/ctrlProp291.xml><?xml version="1.0" encoding="utf-8"?>
<formControlPr xmlns="http://schemas.microsoft.com/office/spreadsheetml/2009/9/main" objectType="Spin" dx="16" fmlaLink="$G$25" max="40" page="10" val="40"/>
</file>

<file path=xl/ctrlProps/ctrlProp292.xml><?xml version="1.0" encoding="utf-8"?>
<formControlPr xmlns="http://schemas.microsoft.com/office/spreadsheetml/2009/9/main" objectType="Spin" dx="16" fmlaLink="$G$23" max="60" page="10" val="0"/>
</file>

<file path=xl/ctrlProps/ctrlProp293.xml><?xml version="1.0" encoding="utf-8"?>
<formControlPr xmlns="http://schemas.microsoft.com/office/spreadsheetml/2009/9/main" objectType="Spin" dx="16" fmlaLink="$G$21" max="60" page="10" val="0"/>
</file>

<file path=xl/ctrlProps/ctrlProp294.xml><?xml version="1.0" encoding="utf-8"?>
<formControlPr xmlns="http://schemas.microsoft.com/office/spreadsheetml/2009/9/main" objectType="Spin" dx="16" fmlaLink="$G$19" max="80" page="10" val="0"/>
</file>

<file path=xl/ctrlProps/ctrlProp295.xml><?xml version="1.0" encoding="utf-8"?>
<formControlPr xmlns="http://schemas.microsoft.com/office/spreadsheetml/2009/9/main" objectType="Spin" dx="16" fmlaLink="$G$17" max="40" page="10" val="0"/>
</file>

<file path=xl/ctrlProps/ctrlProp296.xml><?xml version="1.0" encoding="utf-8"?>
<formControlPr xmlns="http://schemas.microsoft.com/office/spreadsheetml/2009/9/main" objectType="Spin" dx="16" fmlaLink="$G$15" max="80" page="10" val="75"/>
</file>

<file path=xl/ctrlProps/ctrlProp297.xml><?xml version="1.0" encoding="utf-8"?>
<formControlPr xmlns="http://schemas.microsoft.com/office/spreadsheetml/2009/9/main" objectType="Spin" dx="16" fmlaLink="$G$13" max="80" page="10" val="0"/>
</file>

<file path=xl/ctrlProps/ctrlProp298.xml><?xml version="1.0" encoding="utf-8"?>
<formControlPr xmlns="http://schemas.microsoft.com/office/spreadsheetml/2009/9/main" objectType="Spin" dx="16" fmlaLink="$G$11" max="60" page="10" val="0"/>
</file>

<file path=xl/ctrlProps/ctrlProp299.xml><?xml version="1.0" encoding="utf-8"?>
<formControlPr xmlns="http://schemas.microsoft.com/office/spreadsheetml/2009/9/main" objectType="Spin" dx="16" fmlaLink="$G$9" max="60" page="10" val="0"/>
</file>

<file path=xl/ctrlProps/ctrlProp3.xml><?xml version="1.0" encoding="utf-8"?>
<formControlPr xmlns="http://schemas.microsoft.com/office/spreadsheetml/2009/9/main" objectType="Spin" dx="16" fmlaLink="$G$11" max="60" page="10" val="0"/>
</file>

<file path=xl/ctrlProps/ctrlProp30.xml><?xml version="1.0" encoding="utf-8"?>
<formControlPr xmlns="http://schemas.microsoft.com/office/spreadsheetml/2009/9/main" objectType="Spin" dx="16" fmlaLink="$G$7" max="60" page="10" val="0"/>
</file>

<file path=xl/ctrlProps/ctrlProp300.xml><?xml version="1.0" encoding="utf-8"?>
<formControlPr xmlns="http://schemas.microsoft.com/office/spreadsheetml/2009/9/main" objectType="Spin" dx="16" fmlaLink="$G$7" max="60" page="10" val="0"/>
</file>

<file path=xl/ctrlProps/ctrlProp301.xml><?xml version="1.0" encoding="utf-8"?>
<formControlPr xmlns="http://schemas.microsoft.com/office/spreadsheetml/2009/9/main" objectType="Spin" dx="16" fmlaLink="$G$23" max="60" page="10" val="0"/>
</file>

<file path=xl/ctrlProps/ctrlProp302.xml><?xml version="1.0" encoding="utf-8"?>
<formControlPr xmlns="http://schemas.microsoft.com/office/spreadsheetml/2009/9/main" objectType="Spin" dx="16" fmlaLink="$G$21" max="60" page="10" val="0"/>
</file>

<file path=xl/ctrlProps/ctrlProp303.xml><?xml version="1.0" encoding="utf-8"?>
<formControlPr xmlns="http://schemas.microsoft.com/office/spreadsheetml/2009/9/main" objectType="Spin" dx="16" fmlaLink="$G$19" max="80" page="10" val="0"/>
</file>

<file path=xl/ctrlProps/ctrlProp304.xml><?xml version="1.0" encoding="utf-8"?>
<formControlPr xmlns="http://schemas.microsoft.com/office/spreadsheetml/2009/9/main" objectType="Spin" dx="16" fmlaLink="$G$17" max="40" page="10" val="0"/>
</file>

<file path=xl/ctrlProps/ctrlProp305.xml><?xml version="1.0" encoding="utf-8"?>
<formControlPr xmlns="http://schemas.microsoft.com/office/spreadsheetml/2009/9/main" objectType="Spin" dx="16" fmlaLink="$G$15" max="80" page="10" val="75"/>
</file>

<file path=xl/ctrlProps/ctrlProp306.xml><?xml version="1.0" encoding="utf-8"?>
<formControlPr xmlns="http://schemas.microsoft.com/office/spreadsheetml/2009/9/main" objectType="Spin" dx="16" fmlaLink="$G$13" max="80" page="10" val="0"/>
</file>

<file path=xl/ctrlProps/ctrlProp307.xml><?xml version="1.0" encoding="utf-8"?>
<formControlPr xmlns="http://schemas.microsoft.com/office/spreadsheetml/2009/9/main" objectType="Spin" dx="16" fmlaLink="$G$11" max="60" page="10" val="0"/>
</file>

<file path=xl/ctrlProps/ctrlProp308.xml><?xml version="1.0" encoding="utf-8"?>
<formControlPr xmlns="http://schemas.microsoft.com/office/spreadsheetml/2009/9/main" objectType="Spin" dx="16" fmlaLink="$G$9" max="60" page="10" val="0"/>
</file>

<file path=xl/ctrlProps/ctrlProp309.xml><?xml version="1.0" encoding="utf-8"?>
<formControlPr xmlns="http://schemas.microsoft.com/office/spreadsheetml/2009/9/main" objectType="Spin" dx="16" fmlaLink="$G$7" max="60" page="10" val="0"/>
</file>

<file path=xl/ctrlProps/ctrlProp31.xml><?xml version="1.0" encoding="utf-8"?>
<formControlPr xmlns="http://schemas.microsoft.com/office/spreadsheetml/2009/9/main" objectType="Spin" dx="16" fmlaLink="$G$15" max="80" page="10" val="75"/>
</file>

<file path=xl/ctrlProps/ctrlProp310.xml><?xml version="1.0" encoding="utf-8"?>
<formControlPr xmlns="http://schemas.microsoft.com/office/spreadsheetml/2009/9/main" objectType="Drop" dropStyle="combo" dx="22" fmlaLink="$C$4" fmlaRange="Ctrl!$B$2:$B$22" sel="21" val="13"/>
</file>

<file path=xl/ctrlProps/ctrlProp311.xml><?xml version="1.0" encoding="utf-8"?>
<formControlPr xmlns="http://schemas.microsoft.com/office/spreadsheetml/2009/9/main" objectType="Spin" dx="16" fmlaLink="$E$7" max="1000" page="10" val="6"/>
</file>

<file path=xl/ctrlProps/ctrlProp312.xml><?xml version="1.0" encoding="utf-8"?>
<formControlPr xmlns="http://schemas.microsoft.com/office/spreadsheetml/2009/9/main" objectType="Drop" dropStyle="combo" dx="22" fmlaLink="$C$15" fmlaRange="Ctrl!$B$2:$B$22" sel="6" val="0"/>
</file>

<file path=xl/ctrlProps/ctrlProp313.xml><?xml version="1.0" encoding="utf-8"?>
<formControlPr xmlns="http://schemas.microsoft.com/office/spreadsheetml/2009/9/main" objectType="Spin" dx="16" fmlaLink="$E$18" max="1000" page="10" val="75"/>
</file>

<file path=xl/ctrlProps/ctrlProp314.xml><?xml version="1.0" encoding="utf-8"?>
<formControlPr xmlns="http://schemas.microsoft.com/office/spreadsheetml/2009/9/main" objectType="Drop" dropStyle="combo" dx="22" fmlaLink="$C$26" fmlaRange="Ctrl!$B$2:$B$22" sel="11" val="7"/>
</file>

<file path=xl/ctrlProps/ctrlProp315.xml><?xml version="1.0" encoding="utf-8"?>
<formControlPr xmlns="http://schemas.microsoft.com/office/spreadsheetml/2009/9/main" objectType="Spin" dx="16" fmlaLink="$E$29" max="1000" page="10" val="50"/>
</file>

<file path=xl/ctrlProps/ctrlProp316.xml><?xml version="1.0" encoding="utf-8"?>
<formControlPr xmlns="http://schemas.microsoft.com/office/spreadsheetml/2009/9/main" objectType="Drop" dropStyle="combo" dx="22" fmlaLink="$C$37" fmlaRange="Ctrl!$B$2:$B$22" sel="12" val="10"/>
</file>

<file path=xl/ctrlProps/ctrlProp317.xml><?xml version="1.0" encoding="utf-8"?>
<formControlPr xmlns="http://schemas.microsoft.com/office/spreadsheetml/2009/9/main" objectType="Spin" dx="16" fmlaLink="$E$40" max="1000" page="10" val="18"/>
</file>

<file path=xl/ctrlProps/ctrlProp318.xml><?xml version="1.0" encoding="utf-8"?>
<formControlPr xmlns="http://schemas.microsoft.com/office/spreadsheetml/2009/9/main" objectType="Drop" dropStyle="combo" dx="22" fmlaLink="$C$48" fmlaRange="Ctrl!$B$2:$B$22" sel="21" val="13"/>
</file>

<file path=xl/ctrlProps/ctrlProp319.xml><?xml version="1.0" encoding="utf-8"?>
<formControlPr xmlns="http://schemas.microsoft.com/office/spreadsheetml/2009/9/main" objectType="Spin" dx="16" fmlaLink="$E$51" max="1000" page="10" val="8"/>
</file>

<file path=xl/ctrlProps/ctrlProp32.xml><?xml version="1.0" encoding="utf-8"?>
<formControlPr xmlns="http://schemas.microsoft.com/office/spreadsheetml/2009/9/main" objectType="Spin" dx="16" fmlaLink="$G$13" max="80" page="10" val="0"/>
</file>

<file path=xl/ctrlProps/ctrlProp320.xml><?xml version="1.0" encoding="utf-8"?>
<formControlPr xmlns="http://schemas.microsoft.com/office/spreadsheetml/2009/9/main" objectType="Drop" dropStyle="combo" dx="22" fmlaLink="$C$59" fmlaRange="Ctrl!$B$2:$B$22" sel="11" val="6"/>
</file>

<file path=xl/ctrlProps/ctrlProp321.xml><?xml version="1.0" encoding="utf-8"?>
<formControlPr xmlns="http://schemas.microsoft.com/office/spreadsheetml/2009/9/main" objectType="Spin" dx="16" fmlaLink="$E$62" max="1000" page="10" val="33"/>
</file>

<file path=xl/ctrlProps/ctrlProp322.xml><?xml version="1.0" encoding="utf-8"?>
<formControlPr xmlns="http://schemas.microsoft.com/office/spreadsheetml/2009/9/main" objectType="Drop" dropStyle="combo" dx="22" fmlaLink="$C$70" fmlaRange="Ctrl!$B$2:$B$22" sel="11" val="9"/>
</file>

<file path=xl/ctrlProps/ctrlProp323.xml><?xml version="1.0" encoding="utf-8"?>
<formControlPr xmlns="http://schemas.microsoft.com/office/spreadsheetml/2009/9/main" objectType="Spin" dx="16" fmlaLink="$E$73" max="1000" page="10" val="40"/>
</file>

<file path=xl/ctrlProps/ctrlProp324.xml><?xml version="1.0" encoding="utf-8"?>
<formControlPr xmlns="http://schemas.microsoft.com/office/spreadsheetml/2009/9/main" objectType="Drop" dropStyle="combo" dx="22" fmlaLink="$C$81" fmlaRange="Ctrl!$B$2:$B$22" sel="14" val="10"/>
</file>

<file path=xl/ctrlProps/ctrlProp325.xml><?xml version="1.0" encoding="utf-8"?>
<formControlPr xmlns="http://schemas.microsoft.com/office/spreadsheetml/2009/9/main" objectType="Spin" dx="16" fmlaLink="$E$84" max="1000" page="10" val="60"/>
</file>

<file path=xl/ctrlProps/ctrlProp326.xml><?xml version="1.0" encoding="utf-8"?>
<formControlPr xmlns="http://schemas.microsoft.com/office/spreadsheetml/2009/9/main" objectType="Drop" dropStyle="combo" dx="22" fmlaLink="$C$92" fmlaRange="Ctrl!$B$2:$B$22" sel="1" val="0"/>
</file>

<file path=xl/ctrlProps/ctrlProp327.xml><?xml version="1.0" encoding="utf-8"?>
<formControlPr xmlns="http://schemas.microsoft.com/office/spreadsheetml/2009/9/main" objectType="Spin" dx="16" fmlaLink="$E$95" max="1000" page="10" val="0"/>
</file>

<file path=xl/ctrlProps/ctrlProp328.xml><?xml version="1.0" encoding="utf-8"?>
<formControlPr xmlns="http://schemas.microsoft.com/office/spreadsheetml/2009/9/main" objectType="Drop" dropStyle="combo" dx="22" fmlaLink="$C$103" fmlaRange="Ctrl!$B$2:$B$22" sel="1" val="0"/>
</file>

<file path=xl/ctrlProps/ctrlProp329.xml><?xml version="1.0" encoding="utf-8"?>
<formControlPr xmlns="http://schemas.microsoft.com/office/spreadsheetml/2009/9/main" objectType="Spin" dx="16" fmlaLink="$E$106" max="1000" page="10" val="0"/>
</file>

<file path=xl/ctrlProps/ctrlProp33.xml><?xml version="1.0" encoding="utf-8"?>
<formControlPr xmlns="http://schemas.microsoft.com/office/spreadsheetml/2009/9/main" objectType="Spin" dx="16" fmlaLink="$G$11" max="60" page="10" val="0"/>
</file>

<file path=xl/ctrlProps/ctrlProp330.xml><?xml version="1.0" encoding="utf-8"?>
<formControlPr xmlns="http://schemas.microsoft.com/office/spreadsheetml/2009/9/main" objectType="Drop" dropStyle="combo" dx="22" fmlaLink="$C$114" fmlaRange="Ctrl!$B$2:$B$22" sel="1" val="0"/>
</file>

<file path=xl/ctrlProps/ctrlProp331.xml><?xml version="1.0" encoding="utf-8"?>
<formControlPr xmlns="http://schemas.microsoft.com/office/spreadsheetml/2009/9/main" objectType="Spin" dx="16" fmlaLink="$E$117" max="1000" page="10" val="0"/>
</file>

<file path=xl/ctrlProps/ctrlProp332.xml><?xml version="1.0" encoding="utf-8"?>
<formControlPr xmlns="http://schemas.microsoft.com/office/spreadsheetml/2009/9/main" objectType="Drop" dropStyle="combo" dx="22" fmlaLink="$C$125" fmlaRange="Ctrl!$B$2:$B$22" sel="1" val="0"/>
</file>

<file path=xl/ctrlProps/ctrlProp333.xml><?xml version="1.0" encoding="utf-8"?>
<formControlPr xmlns="http://schemas.microsoft.com/office/spreadsheetml/2009/9/main" objectType="Spin" dx="16" fmlaLink="$E$128" max="1000" page="10" val="0"/>
</file>

<file path=xl/ctrlProps/ctrlProp334.xml><?xml version="1.0" encoding="utf-8"?>
<formControlPr xmlns="http://schemas.microsoft.com/office/spreadsheetml/2009/9/main" objectType="Drop" dropStyle="combo" dx="22" fmlaLink="$C$136" fmlaRange="Ctrl!$B$2:$B$22" sel="1" val="0"/>
</file>

<file path=xl/ctrlProps/ctrlProp335.xml><?xml version="1.0" encoding="utf-8"?>
<formControlPr xmlns="http://schemas.microsoft.com/office/spreadsheetml/2009/9/main" objectType="Spin" dx="16" fmlaLink="$E$139" max="1000" page="10" val="0"/>
</file>

<file path=xl/ctrlProps/ctrlProp336.xml><?xml version="1.0" encoding="utf-8"?>
<formControlPr xmlns="http://schemas.microsoft.com/office/spreadsheetml/2009/9/main" objectType="Drop" dropStyle="combo" dx="22" fmlaLink="$C$147" fmlaRange="Ctrl!$B$2:$B$22" sel="1" val="0"/>
</file>

<file path=xl/ctrlProps/ctrlProp337.xml><?xml version="1.0" encoding="utf-8"?>
<formControlPr xmlns="http://schemas.microsoft.com/office/spreadsheetml/2009/9/main" objectType="Spin" dx="16" fmlaLink="$E$150" max="1000" page="10" val="0"/>
</file>

<file path=xl/ctrlProps/ctrlProp338.xml><?xml version="1.0" encoding="utf-8"?>
<formControlPr xmlns="http://schemas.microsoft.com/office/spreadsheetml/2009/9/main" objectType="Drop" dropStyle="combo" dx="22" fmlaLink="$C$158" fmlaRange="Ctrl!$B$2:$B$22" sel="1" val="0"/>
</file>

<file path=xl/ctrlProps/ctrlProp339.xml><?xml version="1.0" encoding="utf-8"?>
<formControlPr xmlns="http://schemas.microsoft.com/office/spreadsheetml/2009/9/main" objectType="Spin" dx="16" fmlaLink="$E$161" max="1000" page="10" val="0"/>
</file>

<file path=xl/ctrlProps/ctrlProp34.xml><?xml version="1.0" encoding="utf-8"?>
<formControlPr xmlns="http://schemas.microsoft.com/office/spreadsheetml/2009/9/main" objectType="Spin" dx="16" fmlaLink="$G$9" max="60" page="10" val="0"/>
</file>

<file path=xl/ctrlProps/ctrlProp340.xml><?xml version="1.0" encoding="utf-8"?>
<formControlPr xmlns="http://schemas.microsoft.com/office/spreadsheetml/2009/9/main" objectType="Drop" dropStyle="combo" dx="22" fmlaLink="$C$169" fmlaRange="Ctrl!$B$2:$B$22" sel="1" val="0"/>
</file>

<file path=xl/ctrlProps/ctrlProp341.xml><?xml version="1.0" encoding="utf-8"?>
<formControlPr xmlns="http://schemas.microsoft.com/office/spreadsheetml/2009/9/main" objectType="Spin" dx="16" fmlaLink="$E$172" max="1000" page="10" val="0"/>
</file>

<file path=xl/ctrlProps/ctrlProp342.xml><?xml version="1.0" encoding="utf-8"?>
<formControlPr xmlns="http://schemas.microsoft.com/office/spreadsheetml/2009/9/main" objectType="Drop" dropStyle="combo" dx="22" fmlaLink="$C$180" fmlaRange="Ctrl!$B$2:$B$22" sel="1" val="0"/>
</file>

<file path=xl/ctrlProps/ctrlProp343.xml><?xml version="1.0" encoding="utf-8"?>
<formControlPr xmlns="http://schemas.microsoft.com/office/spreadsheetml/2009/9/main" objectType="Spin" dx="16" fmlaLink="$E$183" max="1000" page="10" val="0"/>
</file>

<file path=xl/ctrlProps/ctrlProp344.xml><?xml version="1.0" encoding="utf-8"?>
<formControlPr xmlns="http://schemas.microsoft.com/office/spreadsheetml/2009/9/main" objectType="Drop" dropStyle="combo" dx="22" fmlaLink="$C$191" fmlaRange="Ctrl!$B$2:$B$22" sel="1" val="0"/>
</file>

<file path=xl/ctrlProps/ctrlProp345.xml><?xml version="1.0" encoding="utf-8"?>
<formControlPr xmlns="http://schemas.microsoft.com/office/spreadsheetml/2009/9/main" objectType="Spin" dx="16" fmlaLink="$E$194" max="1000" page="10" val="0"/>
</file>

<file path=xl/ctrlProps/ctrlProp346.xml><?xml version="1.0" encoding="utf-8"?>
<formControlPr xmlns="http://schemas.microsoft.com/office/spreadsheetml/2009/9/main" objectType="Drop" dropStyle="combo" dx="22" fmlaLink="$C$202" fmlaRange="Ctrl!$B$2:$B$22" sel="1" val="0"/>
</file>

<file path=xl/ctrlProps/ctrlProp347.xml><?xml version="1.0" encoding="utf-8"?>
<formControlPr xmlns="http://schemas.microsoft.com/office/spreadsheetml/2009/9/main" objectType="Spin" dx="16" fmlaLink="$E$205" max="1000" page="10" val="0"/>
</file>

<file path=xl/ctrlProps/ctrlProp348.xml><?xml version="1.0" encoding="utf-8"?>
<formControlPr xmlns="http://schemas.microsoft.com/office/spreadsheetml/2009/9/main" objectType="Drop" dropStyle="combo" dx="22" fmlaLink="$C$213" fmlaRange="Ctrl!$B$2:$B$22" sel="1" val="0"/>
</file>

<file path=xl/ctrlProps/ctrlProp349.xml><?xml version="1.0" encoding="utf-8"?>
<formControlPr xmlns="http://schemas.microsoft.com/office/spreadsheetml/2009/9/main" objectType="Spin" dx="16" fmlaLink="$E$216" max="1000" page="10" val="0"/>
</file>

<file path=xl/ctrlProps/ctrlProp35.xml><?xml version="1.0" encoding="utf-8"?>
<formControlPr xmlns="http://schemas.microsoft.com/office/spreadsheetml/2009/9/main" objectType="Spin" dx="16" fmlaLink="$G$7" max="60" page="10" val="0"/>
</file>

<file path=xl/ctrlProps/ctrlProp36.xml><?xml version="1.0" encoding="utf-8"?>
<formControlPr xmlns="http://schemas.microsoft.com/office/spreadsheetml/2009/9/main" objectType="Spin" dx="16" fmlaLink="$G$17" max="40" page="10" val="0"/>
</file>

<file path=xl/ctrlProps/ctrlProp37.xml><?xml version="1.0" encoding="utf-8"?>
<formControlPr xmlns="http://schemas.microsoft.com/office/spreadsheetml/2009/9/main" objectType="Spin" dx="16" fmlaLink="$G$15" max="80" page="10" val="75"/>
</file>

<file path=xl/ctrlProps/ctrlProp38.xml><?xml version="1.0" encoding="utf-8"?>
<formControlPr xmlns="http://schemas.microsoft.com/office/spreadsheetml/2009/9/main" objectType="Spin" dx="16" fmlaLink="$G$13" max="80" page="10" val="0"/>
</file>

<file path=xl/ctrlProps/ctrlProp39.xml><?xml version="1.0" encoding="utf-8"?>
<formControlPr xmlns="http://schemas.microsoft.com/office/spreadsheetml/2009/9/main" objectType="Spin" dx="16" fmlaLink="$G$11" max="60" page="10" val="0"/>
</file>

<file path=xl/ctrlProps/ctrlProp4.xml><?xml version="1.0" encoding="utf-8"?>
<formControlPr xmlns="http://schemas.microsoft.com/office/spreadsheetml/2009/9/main" objectType="Spin" dx="16" fmlaLink="$G$13" max="80" page="10" val="0"/>
</file>

<file path=xl/ctrlProps/ctrlProp40.xml><?xml version="1.0" encoding="utf-8"?>
<formControlPr xmlns="http://schemas.microsoft.com/office/spreadsheetml/2009/9/main" objectType="Spin" dx="16" fmlaLink="$G$9" max="60" page="10" val="0"/>
</file>

<file path=xl/ctrlProps/ctrlProp41.xml><?xml version="1.0" encoding="utf-8"?>
<formControlPr xmlns="http://schemas.microsoft.com/office/spreadsheetml/2009/9/main" objectType="Spin" dx="16" fmlaLink="$G$7" max="60" page="10" val="0"/>
</file>

<file path=xl/ctrlProps/ctrlProp42.xml><?xml version="1.0" encoding="utf-8"?>
<formControlPr xmlns="http://schemas.microsoft.com/office/spreadsheetml/2009/9/main" objectType="Spin" dx="16" fmlaLink="$G$19" max="80" page="10" val="0"/>
</file>

<file path=xl/ctrlProps/ctrlProp43.xml><?xml version="1.0" encoding="utf-8"?>
<formControlPr xmlns="http://schemas.microsoft.com/office/spreadsheetml/2009/9/main" objectType="Spin" dx="16" fmlaLink="$G$17" max="40" page="10" val="0"/>
</file>

<file path=xl/ctrlProps/ctrlProp44.xml><?xml version="1.0" encoding="utf-8"?>
<formControlPr xmlns="http://schemas.microsoft.com/office/spreadsheetml/2009/9/main" objectType="Spin" dx="16" fmlaLink="$G$15" max="80" page="10" val="75"/>
</file>

<file path=xl/ctrlProps/ctrlProp45.xml><?xml version="1.0" encoding="utf-8"?>
<formControlPr xmlns="http://schemas.microsoft.com/office/spreadsheetml/2009/9/main" objectType="Spin" dx="16" fmlaLink="$G$13" max="80" page="10" val="0"/>
</file>

<file path=xl/ctrlProps/ctrlProp46.xml><?xml version="1.0" encoding="utf-8"?>
<formControlPr xmlns="http://schemas.microsoft.com/office/spreadsheetml/2009/9/main" objectType="Spin" dx="16" fmlaLink="$G$11" max="60" page="10" val="0"/>
</file>

<file path=xl/ctrlProps/ctrlProp47.xml><?xml version="1.0" encoding="utf-8"?>
<formControlPr xmlns="http://schemas.microsoft.com/office/spreadsheetml/2009/9/main" objectType="Spin" dx="16" fmlaLink="$G$9" max="60" page="10" val="0"/>
</file>

<file path=xl/ctrlProps/ctrlProp48.xml><?xml version="1.0" encoding="utf-8"?>
<formControlPr xmlns="http://schemas.microsoft.com/office/spreadsheetml/2009/9/main" objectType="Spin" dx="16" fmlaLink="$G$7" max="60" page="10" val="0"/>
</file>

<file path=xl/ctrlProps/ctrlProp49.xml><?xml version="1.0" encoding="utf-8"?>
<formControlPr xmlns="http://schemas.microsoft.com/office/spreadsheetml/2009/9/main" objectType="Spin" dx="16" fmlaLink="$G$21" max="60" page="10" val="0"/>
</file>

<file path=xl/ctrlProps/ctrlProp5.xml><?xml version="1.0" encoding="utf-8"?>
<formControlPr xmlns="http://schemas.microsoft.com/office/spreadsheetml/2009/9/main" objectType="Spin" dx="16" fmlaLink="$G$15" max="80" page="10" val="75"/>
</file>

<file path=xl/ctrlProps/ctrlProp50.xml><?xml version="1.0" encoding="utf-8"?>
<formControlPr xmlns="http://schemas.microsoft.com/office/spreadsheetml/2009/9/main" objectType="Spin" dx="16" fmlaLink="$G$19" max="80" page="10" val="0"/>
</file>

<file path=xl/ctrlProps/ctrlProp51.xml><?xml version="1.0" encoding="utf-8"?>
<formControlPr xmlns="http://schemas.microsoft.com/office/spreadsheetml/2009/9/main" objectType="Spin" dx="16" fmlaLink="$G$17" max="40" page="10" val="0"/>
</file>

<file path=xl/ctrlProps/ctrlProp52.xml><?xml version="1.0" encoding="utf-8"?>
<formControlPr xmlns="http://schemas.microsoft.com/office/spreadsheetml/2009/9/main" objectType="Spin" dx="16" fmlaLink="$G$15" max="80" page="10" val="75"/>
</file>

<file path=xl/ctrlProps/ctrlProp53.xml><?xml version="1.0" encoding="utf-8"?>
<formControlPr xmlns="http://schemas.microsoft.com/office/spreadsheetml/2009/9/main" objectType="Spin" dx="16" fmlaLink="$G$13" max="80" page="10" val="0"/>
</file>

<file path=xl/ctrlProps/ctrlProp54.xml><?xml version="1.0" encoding="utf-8"?>
<formControlPr xmlns="http://schemas.microsoft.com/office/spreadsheetml/2009/9/main" objectType="Spin" dx="16" fmlaLink="$G$11" max="60" page="10" val="0"/>
</file>

<file path=xl/ctrlProps/ctrlProp55.xml><?xml version="1.0" encoding="utf-8"?>
<formControlPr xmlns="http://schemas.microsoft.com/office/spreadsheetml/2009/9/main" objectType="Spin" dx="16" fmlaLink="$G$9" max="60" page="10" val="0"/>
</file>

<file path=xl/ctrlProps/ctrlProp56.xml><?xml version="1.0" encoding="utf-8"?>
<formControlPr xmlns="http://schemas.microsoft.com/office/spreadsheetml/2009/9/main" objectType="Spin" dx="16" fmlaLink="$G$7" max="60" page="10" val="0"/>
</file>

<file path=xl/ctrlProps/ctrlProp57.xml><?xml version="1.0" encoding="utf-8"?>
<formControlPr xmlns="http://schemas.microsoft.com/office/spreadsheetml/2009/9/main" objectType="Spin" dx="16" fmlaLink="$G$23" max="60" page="10" val="0"/>
</file>

<file path=xl/ctrlProps/ctrlProp58.xml><?xml version="1.0" encoding="utf-8"?>
<formControlPr xmlns="http://schemas.microsoft.com/office/spreadsheetml/2009/9/main" objectType="Spin" dx="16" fmlaLink="$G$21" max="60" page="10" val="0"/>
</file>

<file path=xl/ctrlProps/ctrlProp59.xml><?xml version="1.0" encoding="utf-8"?>
<formControlPr xmlns="http://schemas.microsoft.com/office/spreadsheetml/2009/9/main" objectType="Spin" dx="16" fmlaLink="$G$19" max="80" page="10" val="0"/>
</file>

<file path=xl/ctrlProps/ctrlProp6.xml><?xml version="1.0" encoding="utf-8"?>
<formControlPr xmlns="http://schemas.microsoft.com/office/spreadsheetml/2009/9/main" objectType="Spin" dx="16" fmlaLink="$G$17" max="40" page="10" val="0"/>
</file>

<file path=xl/ctrlProps/ctrlProp60.xml><?xml version="1.0" encoding="utf-8"?>
<formControlPr xmlns="http://schemas.microsoft.com/office/spreadsheetml/2009/9/main" objectType="Spin" dx="16" fmlaLink="$G$17" max="40" page="10" val="0"/>
</file>

<file path=xl/ctrlProps/ctrlProp61.xml><?xml version="1.0" encoding="utf-8"?>
<formControlPr xmlns="http://schemas.microsoft.com/office/spreadsheetml/2009/9/main" objectType="Spin" dx="16" fmlaLink="$G$15" max="80" page="10" val="75"/>
</file>

<file path=xl/ctrlProps/ctrlProp62.xml><?xml version="1.0" encoding="utf-8"?>
<formControlPr xmlns="http://schemas.microsoft.com/office/spreadsheetml/2009/9/main" objectType="Spin" dx="16" fmlaLink="$G$13" max="80" page="10" val="0"/>
</file>

<file path=xl/ctrlProps/ctrlProp63.xml><?xml version="1.0" encoding="utf-8"?>
<formControlPr xmlns="http://schemas.microsoft.com/office/spreadsheetml/2009/9/main" objectType="Spin" dx="16" fmlaLink="$G$11" max="60" page="10" val="0"/>
</file>

<file path=xl/ctrlProps/ctrlProp64.xml><?xml version="1.0" encoding="utf-8"?>
<formControlPr xmlns="http://schemas.microsoft.com/office/spreadsheetml/2009/9/main" objectType="Spin" dx="16" fmlaLink="$G$9" max="60" page="10" val="0"/>
</file>

<file path=xl/ctrlProps/ctrlProp65.xml><?xml version="1.0" encoding="utf-8"?>
<formControlPr xmlns="http://schemas.microsoft.com/office/spreadsheetml/2009/9/main" objectType="Spin" dx="16" fmlaLink="$G$7" max="60" page="10" val="0"/>
</file>

<file path=xl/ctrlProps/ctrlProp66.xml><?xml version="1.0" encoding="utf-8"?>
<formControlPr xmlns="http://schemas.microsoft.com/office/spreadsheetml/2009/9/main" objectType="Spin" dx="16" fmlaLink="$G$23" max="60" page="10" val="0"/>
</file>

<file path=xl/ctrlProps/ctrlProp67.xml><?xml version="1.0" encoding="utf-8"?>
<formControlPr xmlns="http://schemas.microsoft.com/office/spreadsheetml/2009/9/main" objectType="Spin" dx="16" fmlaLink="$G$21" max="60" page="10" val="0"/>
</file>

<file path=xl/ctrlProps/ctrlProp68.xml><?xml version="1.0" encoding="utf-8"?>
<formControlPr xmlns="http://schemas.microsoft.com/office/spreadsheetml/2009/9/main" objectType="Spin" dx="16" fmlaLink="$G$19" max="80" page="10" val="0"/>
</file>

<file path=xl/ctrlProps/ctrlProp69.xml><?xml version="1.0" encoding="utf-8"?>
<formControlPr xmlns="http://schemas.microsoft.com/office/spreadsheetml/2009/9/main" objectType="Spin" dx="16" fmlaLink="$G$17" max="40" page="10" val="0"/>
</file>

<file path=xl/ctrlProps/ctrlProp7.xml><?xml version="1.0" encoding="utf-8"?>
<formControlPr xmlns="http://schemas.microsoft.com/office/spreadsheetml/2009/9/main" objectType="Spin" dx="16" fmlaLink="$G$19" max="80" page="10" val="0"/>
</file>

<file path=xl/ctrlProps/ctrlProp70.xml><?xml version="1.0" encoding="utf-8"?>
<formControlPr xmlns="http://schemas.microsoft.com/office/spreadsheetml/2009/9/main" objectType="Spin" dx="16" fmlaLink="$G$15" max="80" page="10" val="75"/>
</file>

<file path=xl/ctrlProps/ctrlProp71.xml><?xml version="1.0" encoding="utf-8"?>
<formControlPr xmlns="http://schemas.microsoft.com/office/spreadsheetml/2009/9/main" objectType="Spin" dx="16" fmlaLink="$G$13" max="80" page="10" val="0"/>
</file>

<file path=xl/ctrlProps/ctrlProp72.xml><?xml version="1.0" encoding="utf-8"?>
<formControlPr xmlns="http://schemas.microsoft.com/office/spreadsheetml/2009/9/main" objectType="Spin" dx="16" fmlaLink="$G$11" max="60" page="10" val="0"/>
</file>

<file path=xl/ctrlProps/ctrlProp73.xml><?xml version="1.0" encoding="utf-8"?>
<formControlPr xmlns="http://schemas.microsoft.com/office/spreadsheetml/2009/9/main" objectType="Spin" dx="16" fmlaLink="$G$9" max="60" page="10" val="0"/>
</file>

<file path=xl/ctrlProps/ctrlProp74.xml><?xml version="1.0" encoding="utf-8"?>
<formControlPr xmlns="http://schemas.microsoft.com/office/spreadsheetml/2009/9/main" objectType="Spin" dx="16" fmlaLink="$G$7" max="60" page="10" val="0"/>
</file>

<file path=xl/ctrlProps/ctrlProp75.xml><?xml version="1.0" encoding="utf-8"?>
<formControlPr xmlns="http://schemas.microsoft.com/office/spreadsheetml/2009/9/main" objectType="Spin" dx="16" fmlaLink="$G$25" max="40" page="10" val="40"/>
</file>

<file path=xl/ctrlProps/ctrlProp76.xml><?xml version="1.0" encoding="utf-8"?>
<formControlPr xmlns="http://schemas.microsoft.com/office/spreadsheetml/2009/9/main" objectType="Spin" dx="16" fmlaLink="$G$23" max="60" page="10" val="0"/>
</file>

<file path=xl/ctrlProps/ctrlProp77.xml><?xml version="1.0" encoding="utf-8"?>
<formControlPr xmlns="http://schemas.microsoft.com/office/spreadsheetml/2009/9/main" objectType="Spin" dx="16" fmlaLink="$G$21" max="60" page="10" val="0"/>
</file>

<file path=xl/ctrlProps/ctrlProp78.xml><?xml version="1.0" encoding="utf-8"?>
<formControlPr xmlns="http://schemas.microsoft.com/office/spreadsheetml/2009/9/main" objectType="Spin" dx="16" fmlaLink="$G$19" max="80" page="10" val="0"/>
</file>

<file path=xl/ctrlProps/ctrlProp79.xml><?xml version="1.0" encoding="utf-8"?>
<formControlPr xmlns="http://schemas.microsoft.com/office/spreadsheetml/2009/9/main" objectType="Spin" dx="16" fmlaLink="$G$17" max="40" page="10" val="0"/>
</file>

<file path=xl/ctrlProps/ctrlProp8.xml><?xml version="1.0" encoding="utf-8"?>
<formControlPr xmlns="http://schemas.microsoft.com/office/spreadsheetml/2009/9/main" objectType="Spin" dx="16" fmlaLink="$G$21" max="60" page="10" val="0"/>
</file>

<file path=xl/ctrlProps/ctrlProp80.xml><?xml version="1.0" encoding="utf-8"?>
<formControlPr xmlns="http://schemas.microsoft.com/office/spreadsheetml/2009/9/main" objectType="Spin" dx="16" fmlaLink="$G$15" max="80" page="10" val="75"/>
</file>

<file path=xl/ctrlProps/ctrlProp81.xml><?xml version="1.0" encoding="utf-8"?>
<formControlPr xmlns="http://schemas.microsoft.com/office/spreadsheetml/2009/9/main" objectType="Spin" dx="16" fmlaLink="$G$13" max="80" page="10" val="0"/>
</file>

<file path=xl/ctrlProps/ctrlProp82.xml><?xml version="1.0" encoding="utf-8"?>
<formControlPr xmlns="http://schemas.microsoft.com/office/spreadsheetml/2009/9/main" objectType="Spin" dx="16" fmlaLink="$G$11" max="60" page="10" val="0"/>
</file>

<file path=xl/ctrlProps/ctrlProp83.xml><?xml version="1.0" encoding="utf-8"?>
<formControlPr xmlns="http://schemas.microsoft.com/office/spreadsheetml/2009/9/main" objectType="Spin" dx="16" fmlaLink="$G$9" max="60" page="10" val="0"/>
</file>

<file path=xl/ctrlProps/ctrlProp84.xml><?xml version="1.0" encoding="utf-8"?>
<formControlPr xmlns="http://schemas.microsoft.com/office/spreadsheetml/2009/9/main" objectType="Spin" dx="16" fmlaLink="$G$7" max="60" page="10" val="0"/>
</file>

<file path=xl/ctrlProps/ctrlProp85.xml><?xml version="1.0" encoding="utf-8"?>
<formControlPr xmlns="http://schemas.microsoft.com/office/spreadsheetml/2009/9/main" objectType="Spin" dx="16" fmlaLink="$G$23" max="60" page="10" val="0"/>
</file>

<file path=xl/ctrlProps/ctrlProp86.xml><?xml version="1.0" encoding="utf-8"?>
<formControlPr xmlns="http://schemas.microsoft.com/office/spreadsheetml/2009/9/main" objectType="Spin" dx="16" fmlaLink="$G$21" max="60" page="10" val="0"/>
</file>

<file path=xl/ctrlProps/ctrlProp87.xml><?xml version="1.0" encoding="utf-8"?>
<formControlPr xmlns="http://schemas.microsoft.com/office/spreadsheetml/2009/9/main" objectType="Spin" dx="16" fmlaLink="$G$19" max="80" page="10" val="0"/>
</file>

<file path=xl/ctrlProps/ctrlProp88.xml><?xml version="1.0" encoding="utf-8"?>
<formControlPr xmlns="http://schemas.microsoft.com/office/spreadsheetml/2009/9/main" objectType="Spin" dx="16" fmlaLink="$G$17" max="40" page="10" val="0"/>
</file>

<file path=xl/ctrlProps/ctrlProp89.xml><?xml version="1.0" encoding="utf-8"?>
<formControlPr xmlns="http://schemas.microsoft.com/office/spreadsheetml/2009/9/main" objectType="Spin" dx="16" fmlaLink="$G$15" max="80" page="10" val="75"/>
</file>

<file path=xl/ctrlProps/ctrlProp9.xml><?xml version="1.0" encoding="utf-8"?>
<formControlPr xmlns="http://schemas.microsoft.com/office/spreadsheetml/2009/9/main" objectType="Spin" dx="16" fmlaLink="$G$23" max="60" page="10" val="0"/>
</file>

<file path=xl/ctrlProps/ctrlProp90.xml><?xml version="1.0" encoding="utf-8"?>
<formControlPr xmlns="http://schemas.microsoft.com/office/spreadsheetml/2009/9/main" objectType="Spin" dx="16" fmlaLink="$G$13" max="80" page="10" val="0"/>
</file>

<file path=xl/ctrlProps/ctrlProp91.xml><?xml version="1.0" encoding="utf-8"?>
<formControlPr xmlns="http://schemas.microsoft.com/office/spreadsheetml/2009/9/main" objectType="Spin" dx="16" fmlaLink="$G$11" max="60" page="10" val="0"/>
</file>

<file path=xl/ctrlProps/ctrlProp92.xml><?xml version="1.0" encoding="utf-8"?>
<formControlPr xmlns="http://schemas.microsoft.com/office/spreadsheetml/2009/9/main" objectType="Spin" dx="16" fmlaLink="$G$9" max="60" page="10" val="0"/>
</file>

<file path=xl/ctrlProps/ctrlProp93.xml><?xml version="1.0" encoding="utf-8"?>
<formControlPr xmlns="http://schemas.microsoft.com/office/spreadsheetml/2009/9/main" objectType="Spin" dx="16" fmlaLink="$G$7" max="60" page="10" val="0"/>
</file>

<file path=xl/ctrlProps/ctrlProp94.xml><?xml version="1.0" encoding="utf-8"?>
<formControlPr xmlns="http://schemas.microsoft.com/office/spreadsheetml/2009/9/main" objectType="Spin" dx="16" fmlaLink="$G$27" max="60" page="10" val="18"/>
</file>

<file path=xl/ctrlProps/ctrlProp95.xml><?xml version="1.0" encoding="utf-8"?>
<formControlPr xmlns="http://schemas.microsoft.com/office/spreadsheetml/2009/9/main" objectType="Spin" dx="16" fmlaLink="$G$25" max="40" page="10" val="40"/>
</file>

<file path=xl/ctrlProps/ctrlProp96.xml><?xml version="1.0" encoding="utf-8"?>
<formControlPr xmlns="http://schemas.microsoft.com/office/spreadsheetml/2009/9/main" objectType="Spin" dx="16" fmlaLink="$G$23" max="60" page="10" val="0"/>
</file>

<file path=xl/ctrlProps/ctrlProp97.xml><?xml version="1.0" encoding="utf-8"?>
<formControlPr xmlns="http://schemas.microsoft.com/office/spreadsheetml/2009/9/main" objectType="Spin" dx="16" fmlaLink="$G$21" max="60" page="10" val="0"/>
</file>

<file path=xl/ctrlProps/ctrlProp98.xml><?xml version="1.0" encoding="utf-8"?>
<formControlPr xmlns="http://schemas.microsoft.com/office/spreadsheetml/2009/9/main" objectType="Spin" dx="16" fmlaLink="$G$19" max="80" page="10" val="0"/>
</file>

<file path=xl/ctrlProps/ctrlProp99.xml><?xml version="1.0" encoding="utf-8"?>
<formControlPr xmlns="http://schemas.microsoft.com/office/spreadsheetml/2009/9/main" objectType="Spin" dx="16" fmlaLink="$G$17" max="4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5048250</xdr:colOff>
      <xdr:row>0</xdr:row>
      <xdr:rowOff>9525</xdr:rowOff>
    </xdr:from>
    <xdr:to>
      <xdr:col>0</xdr:col>
      <xdr:colOff>6440772</xdr:colOff>
      <xdr:row>4</xdr:row>
      <xdr:rowOff>9525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9525"/>
          <a:ext cx="139252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173944</xdr:colOff>
      <xdr:row>16</xdr:row>
      <xdr:rowOff>55124</xdr:rowOff>
    </xdr:from>
    <xdr:to>
      <xdr:col>0</xdr:col>
      <xdr:colOff>11372030</xdr:colOff>
      <xdr:row>26</xdr:row>
      <xdr:rowOff>23550</xdr:rowOff>
    </xdr:to>
    <xdr:pic>
      <xdr:nvPicPr>
        <xdr:cNvPr id="4103" name="Pictur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944" y="7169566"/>
          <a:ext cx="11198086" cy="187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3927232</xdr:colOff>
      <xdr:row>10</xdr:row>
      <xdr:rowOff>183174</xdr:rowOff>
    </xdr:from>
    <xdr:to>
      <xdr:col>0</xdr:col>
      <xdr:colOff>8403982</xdr:colOff>
      <xdr:row>13</xdr:row>
      <xdr:rowOff>135549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7232" y="4630616"/>
          <a:ext cx="4476750" cy="523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6293827</xdr:colOff>
      <xdr:row>28</xdr:row>
      <xdr:rowOff>762012</xdr:rowOff>
    </xdr:from>
    <xdr:to>
      <xdr:col>0</xdr:col>
      <xdr:colOff>10770577</xdr:colOff>
      <xdr:row>28</xdr:row>
      <xdr:rowOff>1285887</xdr:rowOff>
    </xdr:to>
    <xdr:pic>
      <xdr:nvPicPr>
        <xdr:cNvPr id="5126" name="Pictur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93827" y="10162454"/>
          <a:ext cx="4476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10287001</xdr:colOff>
      <xdr:row>0</xdr:row>
      <xdr:rowOff>87924</xdr:rowOff>
    </xdr:from>
    <xdr:to>
      <xdr:col>0</xdr:col>
      <xdr:colOff>11558296</xdr:colOff>
      <xdr:row>5</xdr:row>
      <xdr:rowOff>168520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87001" y="87924"/>
          <a:ext cx="1271295" cy="10990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10887808</xdr:colOff>
      <xdr:row>4</xdr:row>
      <xdr:rowOff>183173</xdr:rowOff>
    </xdr:from>
    <xdr:to>
      <xdr:col>0</xdr:col>
      <xdr:colOff>11509305</xdr:colOff>
      <xdr:row>5</xdr:row>
      <xdr:rowOff>134693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887808" y="945173"/>
          <a:ext cx="621497" cy="2079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4572501</xdr:colOff>
      <xdr:row>1</xdr:row>
      <xdr:rowOff>70183</xdr:rowOff>
    </xdr:from>
    <xdr:to>
      <xdr:col>2</xdr:col>
      <xdr:colOff>5351215</xdr:colOff>
      <xdr:row>1</xdr:row>
      <xdr:rowOff>496302</xdr:rowOff>
    </xdr:to>
    <xdr:pic>
      <xdr:nvPicPr>
        <xdr:cNvPr id="3" name="Imagem 2" descr="Logo LCOMP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9356" y="70183"/>
          <a:ext cx="778714" cy="426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250011</xdr:colOff>
      <xdr:row>0</xdr:row>
      <xdr:rowOff>142872</xdr:rowOff>
    </xdr:from>
    <xdr:to>
      <xdr:col>1</xdr:col>
      <xdr:colOff>817299</xdr:colOff>
      <xdr:row>0</xdr:row>
      <xdr:rowOff>788770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11" y="142872"/>
          <a:ext cx="1174507" cy="64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514350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533400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9525</xdr:rowOff>
        </xdr:from>
        <xdr:to>
          <xdr:col>7</xdr:col>
          <xdr:colOff>0</xdr:colOff>
          <xdr:row>16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28575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19050</xdr:rowOff>
        </xdr:from>
        <xdr:to>
          <xdr:col>7</xdr:col>
          <xdr:colOff>0</xdr:colOff>
          <xdr:row>32</xdr:row>
          <xdr:rowOff>228600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361950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342900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8</xdr:row>
          <xdr:rowOff>514350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514350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514350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514350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533400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514350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9525</xdr:rowOff>
        </xdr:from>
        <xdr:to>
          <xdr:col>7</xdr:col>
          <xdr:colOff>0</xdr:colOff>
          <xdr:row>18</xdr:row>
          <xdr:rowOff>352425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533400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514350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9525</xdr:rowOff>
        </xdr:from>
        <xdr:to>
          <xdr:col>7</xdr:col>
          <xdr:colOff>0</xdr:colOff>
          <xdr:row>20</xdr:row>
          <xdr:rowOff>352425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533400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514350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533400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514350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28575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28575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7" name="Spinner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28575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28575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9" name="Spinner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0" name="Spinner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2" name="Spinner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3" name="Spinner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4" name="Spinner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76" name="Spinner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7" name="Spinner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8" name="Spinner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80" name="Spinner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19050</xdr:rowOff>
        </xdr:from>
        <xdr:to>
          <xdr:col>7</xdr:col>
          <xdr:colOff>0</xdr:colOff>
          <xdr:row>34</xdr:row>
          <xdr:rowOff>228600</xdr:rowOff>
        </xdr:to>
        <xdr:sp macro="" textlink="">
          <xdr:nvSpPr>
            <xdr:cNvPr id="1181" name="Spinner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82" name="Spinner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4" name="Spinner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28575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5" name="Spinner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6" name="Spinner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7" name="Spinner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8" name="Spinner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9" name="Spinner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0" name="Spinner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19050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7" name="Spinner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28575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9" name="Spinner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0" name="Spinner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1" name="Spinner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2" name="Spinner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3" name="Spinner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14" name="Spinner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5" name="Spinner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6" name="Spinner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7" name="Spinner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18" name="Spinner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9" name="Spinner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0" name="Spinner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1" name="Spinner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22" name="Spinner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23" name="Spinner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4" name="Spinner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5" name="Spinner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6" name="Spinner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27" name="Spinner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228" name="Spinner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1229" name="Spinner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19050</xdr:rowOff>
        </xdr:from>
        <xdr:to>
          <xdr:col>7</xdr:col>
          <xdr:colOff>0</xdr:colOff>
          <xdr:row>38</xdr:row>
          <xdr:rowOff>228600</xdr:rowOff>
        </xdr:to>
        <xdr:sp macro="" textlink="">
          <xdr:nvSpPr>
            <xdr:cNvPr id="1230" name="Spinner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1" name="Spinner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2" name="Spinner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3" name="Spinner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28575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4" name="Spinner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5" name="Spinner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6" name="Spinner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7" name="Spinner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8" name="Spinner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9" name="Spinner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1" name="Spinner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219075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28575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2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2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2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2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2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2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2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2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2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2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2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2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2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2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2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2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2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2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219075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2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2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2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2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2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28575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2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2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2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2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2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2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2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2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2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2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2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2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2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2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2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2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2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2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2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2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2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219075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2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2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2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2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2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28575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2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2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2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2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2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2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2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2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2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2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2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2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2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2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2" name="Spinner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2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33" name="Spinner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180975</xdr:rowOff>
        </xdr:from>
        <xdr:to>
          <xdr:col>3</xdr:col>
          <xdr:colOff>9058275</xdr:colOff>
          <xdr:row>3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</xdr:row>
          <xdr:rowOff>47625</xdr:rowOff>
        </xdr:from>
        <xdr:to>
          <xdr:col>5</xdr:col>
          <xdr:colOff>457200</xdr:colOff>
          <xdr:row>9</xdr:row>
          <xdr:rowOff>142875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180975</xdr:rowOff>
        </xdr:from>
        <xdr:to>
          <xdr:col>3</xdr:col>
          <xdr:colOff>9058275</xdr:colOff>
          <xdr:row>14</xdr:row>
          <xdr:rowOff>190500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</xdr:row>
          <xdr:rowOff>47625</xdr:rowOff>
        </xdr:from>
        <xdr:to>
          <xdr:col>5</xdr:col>
          <xdr:colOff>457200</xdr:colOff>
          <xdr:row>20</xdr:row>
          <xdr:rowOff>142875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171450</xdr:rowOff>
        </xdr:from>
        <xdr:to>
          <xdr:col>3</xdr:col>
          <xdr:colOff>9058275</xdr:colOff>
          <xdr:row>25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28</xdr:row>
          <xdr:rowOff>47625</xdr:rowOff>
        </xdr:from>
        <xdr:to>
          <xdr:col>5</xdr:col>
          <xdr:colOff>457200</xdr:colOff>
          <xdr:row>31</xdr:row>
          <xdr:rowOff>142875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180975</xdr:rowOff>
        </xdr:from>
        <xdr:to>
          <xdr:col>3</xdr:col>
          <xdr:colOff>9058275</xdr:colOff>
          <xdr:row>36</xdr:row>
          <xdr:rowOff>190500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39</xdr:row>
          <xdr:rowOff>47625</xdr:rowOff>
        </xdr:from>
        <xdr:to>
          <xdr:col>5</xdr:col>
          <xdr:colOff>457200</xdr:colOff>
          <xdr:row>42</xdr:row>
          <xdr:rowOff>142875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180975</xdr:rowOff>
        </xdr:from>
        <xdr:to>
          <xdr:col>3</xdr:col>
          <xdr:colOff>9058275</xdr:colOff>
          <xdr:row>47</xdr:row>
          <xdr:rowOff>190500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50</xdr:row>
          <xdr:rowOff>47625</xdr:rowOff>
        </xdr:from>
        <xdr:to>
          <xdr:col>5</xdr:col>
          <xdr:colOff>457200</xdr:colOff>
          <xdr:row>53</xdr:row>
          <xdr:rowOff>142875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180975</xdr:rowOff>
        </xdr:from>
        <xdr:to>
          <xdr:col>3</xdr:col>
          <xdr:colOff>9058275</xdr:colOff>
          <xdr:row>58</xdr:row>
          <xdr:rowOff>190500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61</xdr:row>
          <xdr:rowOff>47625</xdr:rowOff>
        </xdr:from>
        <xdr:to>
          <xdr:col>5</xdr:col>
          <xdr:colOff>457200</xdr:colOff>
          <xdr:row>64</xdr:row>
          <xdr:rowOff>142875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180975</xdr:rowOff>
        </xdr:from>
        <xdr:to>
          <xdr:col>3</xdr:col>
          <xdr:colOff>9058275</xdr:colOff>
          <xdr:row>69</xdr:row>
          <xdr:rowOff>190500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72</xdr:row>
          <xdr:rowOff>47625</xdr:rowOff>
        </xdr:from>
        <xdr:to>
          <xdr:col>5</xdr:col>
          <xdr:colOff>457200</xdr:colOff>
          <xdr:row>75</xdr:row>
          <xdr:rowOff>142875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171450</xdr:rowOff>
        </xdr:from>
        <xdr:to>
          <xdr:col>3</xdr:col>
          <xdr:colOff>9058275</xdr:colOff>
          <xdr:row>80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83</xdr:row>
          <xdr:rowOff>47625</xdr:rowOff>
        </xdr:from>
        <xdr:to>
          <xdr:col>5</xdr:col>
          <xdr:colOff>457200</xdr:colOff>
          <xdr:row>86</xdr:row>
          <xdr:rowOff>142875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180975</xdr:rowOff>
        </xdr:from>
        <xdr:to>
          <xdr:col>3</xdr:col>
          <xdr:colOff>9058275</xdr:colOff>
          <xdr:row>91</xdr:row>
          <xdr:rowOff>190500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94</xdr:row>
          <xdr:rowOff>47625</xdr:rowOff>
        </xdr:from>
        <xdr:to>
          <xdr:col>5</xdr:col>
          <xdr:colOff>457200</xdr:colOff>
          <xdr:row>97</xdr:row>
          <xdr:rowOff>142875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180975</xdr:rowOff>
        </xdr:from>
        <xdr:to>
          <xdr:col>3</xdr:col>
          <xdr:colOff>9058275</xdr:colOff>
          <xdr:row>102</xdr:row>
          <xdr:rowOff>190500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105</xdr:row>
          <xdr:rowOff>47625</xdr:rowOff>
        </xdr:from>
        <xdr:to>
          <xdr:col>5</xdr:col>
          <xdr:colOff>457200</xdr:colOff>
          <xdr:row>108</xdr:row>
          <xdr:rowOff>142875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180975</xdr:rowOff>
        </xdr:from>
        <xdr:to>
          <xdr:col>3</xdr:col>
          <xdr:colOff>9058275</xdr:colOff>
          <xdr:row>113</xdr:row>
          <xdr:rowOff>190500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116</xdr:row>
          <xdr:rowOff>47625</xdr:rowOff>
        </xdr:from>
        <xdr:to>
          <xdr:col>5</xdr:col>
          <xdr:colOff>457200</xdr:colOff>
          <xdr:row>119</xdr:row>
          <xdr:rowOff>142875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180975</xdr:rowOff>
        </xdr:from>
        <xdr:to>
          <xdr:col>3</xdr:col>
          <xdr:colOff>9058275</xdr:colOff>
          <xdr:row>125</xdr:row>
          <xdr:rowOff>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127</xdr:row>
          <xdr:rowOff>47625</xdr:rowOff>
        </xdr:from>
        <xdr:to>
          <xdr:col>5</xdr:col>
          <xdr:colOff>457200</xdr:colOff>
          <xdr:row>130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171450</xdr:rowOff>
        </xdr:from>
        <xdr:to>
          <xdr:col>3</xdr:col>
          <xdr:colOff>9058275</xdr:colOff>
          <xdr:row>135</xdr:row>
          <xdr:rowOff>180975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138</xdr:row>
          <xdr:rowOff>47625</xdr:rowOff>
        </xdr:from>
        <xdr:to>
          <xdr:col>5</xdr:col>
          <xdr:colOff>457200</xdr:colOff>
          <xdr:row>141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180975</xdr:rowOff>
        </xdr:from>
        <xdr:to>
          <xdr:col>3</xdr:col>
          <xdr:colOff>9058275</xdr:colOff>
          <xdr:row>147</xdr:row>
          <xdr:rowOff>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149</xdr:row>
          <xdr:rowOff>47625</xdr:rowOff>
        </xdr:from>
        <xdr:to>
          <xdr:col>5</xdr:col>
          <xdr:colOff>457200</xdr:colOff>
          <xdr:row>152</xdr:row>
          <xdr:rowOff>142875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180975</xdr:rowOff>
        </xdr:from>
        <xdr:to>
          <xdr:col>3</xdr:col>
          <xdr:colOff>9058275</xdr:colOff>
          <xdr:row>158</xdr:row>
          <xdr:rowOff>0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160</xdr:row>
          <xdr:rowOff>47625</xdr:rowOff>
        </xdr:from>
        <xdr:to>
          <xdr:col>5</xdr:col>
          <xdr:colOff>457200</xdr:colOff>
          <xdr:row>163</xdr:row>
          <xdr:rowOff>142875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180975</xdr:rowOff>
        </xdr:from>
        <xdr:to>
          <xdr:col>3</xdr:col>
          <xdr:colOff>9058275</xdr:colOff>
          <xdr:row>169</xdr:row>
          <xdr:rowOff>0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171</xdr:row>
          <xdr:rowOff>47625</xdr:rowOff>
        </xdr:from>
        <xdr:to>
          <xdr:col>5</xdr:col>
          <xdr:colOff>457200</xdr:colOff>
          <xdr:row>174</xdr:row>
          <xdr:rowOff>142875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180975</xdr:rowOff>
        </xdr:from>
        <xdr:to>
          <xdr:col>3</xdr:col>
          <xdr:colOff>9058275</xdr:colOff>
          <xdr:row>180</xdr:row>
          <xdr:rowOff>0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182</xdr:row>
          <xdr:rowOff>47625</xdr:rowOff>
        </xdr:from>
        <xdr:to>
          <xdr:col>5</xdr:col>
          <xdr:colOff>457200</xdr:colOff>
          <xdr:row>185</xdr:row>
          <xdr:rowOff>142875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171450</xdr:rowOff>
        </xdr:from>
        <xdr:to>
          <xdr:col>3</xdr:col>
          <xdr:colOff>9058275</xdr:colOff>
          <xdr:row>190</xdr:row>
          <xdr:rowOff>180975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193</xdr:row>
          <xdr:rowOff>47625</xdr:rowOff>
        </xdr:from>
        <xdr:to>
          <xdr:col>5</xdr:col>
          <xdr:colOff>457200</xdr:colOff>
          <xdr:row>196</xdr:row>
          <xdr:rowOff>142875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180975</xdr:rowOff>
        </xdr:from>
        <xdr:to>
          <xdr:col>3</xdr:col>
          <xdr:colOff>9058275</xdr:colOff>
          <xdr:row>202</xdr:row>
          <xdr:rowOff>0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204</xdr:row>
          <xdr:rowOff>47625</xdr:rowOff>
        </xdr:from>
        <xdr:to>
          <xdr:col>5</xdr:col>
          <xdr:colOff>457200</xdr:colOff>
          <xdr:row>207</xdr:row>
          <xdr:rowOff>142875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0</xdr:rowOff>
        </xdr:from>
        <xdr:to>
          <xdr:col>3</xdr:col>
          <xdr:colOff>9058275</xdr:colOff>
          <xdr:row>213</xdr:row>
          <xdr:rowOff>0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215</xdr:row>
          <xdr:rowOff>47625</xdr:rowOff>
        </xdr:from>
        <xdr:to>
          <xdr:col>5</xdr:col>
          <xdr:colOff>457200</xdr:colOff>
          <xdr:row>218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0</xdr:row>
      <xdr:rowOff>114300</xdr:rowOff>
    </xdr:from>
    <xdr:to>
      <xdr:col>1</xdr:col>
      <xdr:colOff>3162300</xdr:colOff>
      <xdr:row>4</xdr:row>
      <xdr:rowOff>19050</xdr:rowOff>
    </xdr:to>
    <xdr:pic>
      <xdr:nvPicPr>
        <xdr:cNvPr id="4097" name="Imagem 2" descr="image_conteudo_pequeno.jpg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14300"/>
          <a:ext cx="723900" cy="666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COMP/%5b4%5d%20coordena&#231;&#227;o/Coordena&#231;&#227;o%20LComp/Regulamentos/Ativ.%20Complementares%20Regulamento/Modelo%20de%20Planilha%20para%20Atividades%20Complementares%20da%20LCOMP%20-%20Rev%2003mar&#231;o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Orientações"/>
      <sheetName val="Identificação"/>
      <sheetName val="Documentos"/>
      <sheetName val="Modelo de Planilha para Ativida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portal.mec.gov.br/docman/agosto-2017-pdf/70431-res-cne-cp-002-03072015-pdf/file" TargetMode="External"/><Relationship Id="rId1" Type="http://schemas.openxmlformats.org/officeDocument/2006/relationships/hyperlink" Target="http://intranet.ifsul.edu.br/catalogo/download/projeto/4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4.xml"/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26" Type="http://schemas.openxmlformats.org/officeDocument/2006/relationships/ctrlProp" Target="../ctrlProps/ctrlProp332.xml"/><Relationship Id="rId39" Type="http://schemas.openxmlformats.org/officeDocument/2006/relationships/ctrlProp" Target="../ctrlProps/ctrlProp3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7.xml"/><Relationship Id="rId34" Type="http://schemas.openxmlformats.org/officeDocument/2006/relationships/ctrlProp" Target="../ctrlProps/ctrlProp340.xml"/><Relationship Id="rId42" Type="http://schemas.openxmlformats.org/officeDocument/2006/relationships/ctrlProp" Target="../ctrlProps/ctrlProp348.xml"/><Relationship Id="rId7" Type="http://schemas.openxmlformats.org/officeDocument/2006/relationships/ctrlProp" Target="../ctrlProps/ctrlProp313.x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25" Type="http://schemas.openxmlformats.org/officeDocument/2006/relationships/ctrlProp" Target="../ctrlProps/ctrlProp331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2.xml"/><Relationship Id="rId20" Type="http://schemas.openxmlformats.org/officeDocument/2006/relationships/ctrlProp" Target="../ctrlProps/ctrlProp326.xml"/><Relationship Id="rId29" Type="http://schemas.openxmlformats.org/officeDocument/2006/relationships/ctrlProp" Target="../ctrlProps/ctrlProp335.xml"/><Relationship Id="rId41" Type="http://schemas.openxmlformats.org/officeDocument/2006/relationships/ctrlProp" Target="../ctrlProps/ctrlProp3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2.xml"/><Relationship Id="rId11" Type="http://schemas.openxmlformats.org/officeDocument/2006/relationships/ctrlProp" Target="../ctrlProps/ctrlProp317.xml"/><Relationship Id="rId24" Type="http://schemas.openxmlformats.org/officeDocument/2006/relationships/ctrlProp" Target="../ctrlProps/ctrlProp330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40" Type="http://schemas.openxmlformats.org/officeDocument/2006/relationships/ctrlProp" Target="../ctrlProps/ctrlProp346.xml"/><Relationship Id="rId5" Type="http://schemas.openxmlformats.org/officeDocument/2006/relationships/ctrlProp" Target="../ctrlProps/ctrlProp311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10" Type="http://schemas.openxmlformats.org/officeDocument/2006/relationships/ctrlProp" Target="../ctrlProps/ctrlProp316.xml"/><Relationship Id="rId19" Type="http://schemas.openxmlformats.org/officeDocument/2006/relationships/ctrlProp" Target="../ctrlProps/ctrlProp325.xml"/><Relationship Id="rId31" Type="http://schemas.openxmlformats.org/officeDocument/2006/relationships/ctrlProp" Target="../ctrlProps/ctrlProp337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4" Type="http://schemas.openxmlformats.org/officeDocument/2006/relationships/ctrlProp" Target="../ctrlProps/ctrlProp320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43" Type="http://schemas.openxmlformats.org/officeDocument/2006/relationships/ctrlProp" Target="../ctrlProps/ctrlProp34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2:A40"/>
  <sheetViews>
    <sheetView showGridLines="0" topLeftCell="A31" zoomScale="115" zoomScaleNormal="115" workbookViewId="0">
      <selection activeCell="C9" sqref="C9"/>
    </sheetView>
  </sheetViews>
  <sheetFormatPr defaultColWidth="9.140625" defaultRowHeight="15" x14ac:dyDescent="0.2"/>
  <cols>
    <col min="1" max="1" width="174.140625" style="70" customWidth="1"/>
    <col min="2" max="16384" width="9.140625" style="70"/>
  </cols>
  <sheetData>
    <row r="2" spans="1:1" x14ac:dyDescent="0.2">
      <c r="A2" s="71"/>
    </row>
    <row r="5" spans="1:1" ht="20.25" x14ac:dyDescent="0.3">
      <c r="A5" s="72" t="s">
        <v>149</v>
      </c>
    </row>
    <row r="7" spans="1:1" ht="45" x14ac:dyDescent="0.2">
      <c r="A7" s="74" t="s">
        <v>150</v>
      </c>
    </row>
    <row r="8" spans="1:1" ht="30" x14ac:dyDescent="0.2">
      <c r="A8" s="74" t="s">
        <v>151</v>
      </c>
    </row>
    <row r="9" spans="1:1" ht="120" x14ac:dyDescent="0.2">
      <c r="A9" s="74" t="s">
        <v>193</v>
      </c>
    </row>
    <row r="10" spans="1:1" ht="60" x14ac:dyDescent="0.2">
      <c r="A10" s="74" t="s">
        <v>194</v>
      </c>
    </row>
    <row r="16" spans="1:1" ht="135" x14ac:dyDescent="0.2">
      <c r="A16" s="74" t="s">
        <v>152</v>
      </c>
    </row>
    <row r="27" spans="1:1" x14ac:dyDescent="0.2">
      <c r="A27" s="75" t="s">
        <v>158</v>
      </c>
    </row>
    <row r="29" spans="1:1" ht="105" x14ac:dyDescent="0.2">
      <c r="A29" s="74" t="s">
        <v>196</v>
      </c>
    </row>
    <row r="30" spans="1:1" x14ac:dyDescent="0.2">
      <c r="A30" s="74"/>
    </row>
    <row r="31" spans="1:1" x14ac:dyDescent="0.2">
      <c r="A31" s="74" t="s">
        <v>195</v>
      </c>
    </row>
    <row r="33" spans="1:1" ht="45" x14ac:dyDescent="0.2">
      <c r="A33" s="73" t="s">
        <v>197</v>
      </c>
    </row>
    <row r="35" spans="1:1" x14ac:dyDescent="0.2">
      <c r="A35" s="70" t="s">
        <v>153</v>
      </c>
    </row>
    <row r="36" spans="1:1" x14ac:dyDescent="0.2">
      <c r="A36" s="70" t="s">
        <v>155</v>
      </c>
    </row>
    <row r="37" spans="1:1" ht="17.25" x14ac:dyDescent="0.3">
      <c r="A37" s="76" t="s">
        <v>154</v>
      </c>
    </row>
    <row r="39" spans="1:1" x14ac:dyDescent="0.2">
      <c r="A39" s="70" t="s">
        <v>156</v>
      </c>
    </row>
    <row r="40" spans="1:1" ht="17.25" x14ac:dyDescent="0.3">
      <c r="A40" s="76" t="s">
        <v>157</v>
      </c>
    </row>
  </sheetData>
  <sheetProtection password="E2FC" sheet="1" objects="1" scenarios="1" selectLockedCells="1" selectUnlockedCells="1"/>
  <hyperlinks>
    <hyperlink ref="A37" r:id="rId1" xr:uid="{00000000-0004-0000-0000-000000000000}"/>
    <hyperlink ref="A40" r:id="rId2" xr:uid="{00000000-0004-0000-00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I22"/>
  <sheetViews>
    <sheetView showGridLines="0" zoomScale="190" zoomScaleNormal="190" workbookViewId="0">
      <selection activeCell="C21" sqref="C21"/>
    </sheetView>
  </sheetViews>
  <sheetFormatPr defaultColWidth="9.140625" defaultRowHeight="14.25" x14ac:dyDescent="0.25"/>
  <cols>
    <col min="1" max="1" width="2.5703125" style="20" customWidth="1"/>
    <col min="2" max="2" width="10.5703125" style="20" bestFit="1" customWidth="1"/>
    <col min="3" max="3" width="82.28515625" style="20" customWidth="1"/>
    <col min="4" max="4" width="1.7109375" style="21" customWidth="1"/>
    <col min="5" max="6" width="9.140625" style="21"/>
    <col min="7" max="8" width="9.140625" style="20"/>
    <col min="9" max="9" width="9.140625" style="22"/>
    <col min="10" max="16384" width="9.140625" style="20"/>
  </cols>
  <sheetData>
    <row r="1" spans="2:9" ht="15" thickBot="1" x14ac:dyDescent="0.3"/>
    <row r="2" spans="2:9" ht="48.75" customHeight="1" x14ac:dyDescent="0.25">
      <c r="B2" s="26"/>
      <c r="C2" s="31" t="s">
        <v>55</v>
      </c>
      <c r="D2" s="33"/>
    </row>
    <row r="3" spans="2:9" x14ac:dyDescent="0.25">
      <c r="B3" s="27" t="s">
        <v>46</v>
      </c>
      <c r="C3" s="37" t="s">
        <v>201</v>
      </c>
      <c r="D3" s="34"/>
    </row>
    <row r="4" spans="2:9" s="24" customFormat="1" ht="3" customHeight="1" x14ac:dyDescent="0.25">
      <c r="B4" s="28"/>
      <c r="C4" s="32"/>
      <c r="D4" s="35"/>
      <c r="E4" s="23"/>
      <c r="F4" s="23"/>
      <c r="I4" s="25"/>
    </row>
    <row r="5" spans="2:9" x14ac:dyDescent="0.25">
      <c r="B5" s="27" t="s">
        <v>45</v>
      </c>
      <c r="C5" s="37" t="s">
        <v>202</v>
      </c>
      <c r="D5" s="34"/>
    </row>
    <row r="6" spans="2:9" s="24" customFormat="1" ht="3" customHeight="1" x14ac:dyDescent="0.25">
      <c r="B6" s="28"/>
      <c r="C6" s="32"/>
      <c r="D6" s="35"/>
      <c r="E6" s="23"/>
      <c r="F6" s="23"/>
      <c r="I6" s="25"/>
    </row>
    <row r="7" spans="2:9" x14ac:dyDescent="0.25">
      <c r="B7" s="27" t="s">
        <v>47</v>
      </c>
      <c r="C7" s="37" t="s">
        <v>203</v>
      </c>
      <c r="D7" s="34"/>
    </row>
    <row r="8" spans="2:9" s="24" customFormat="1" ht="3" customHeight="1" x14ac:dyDescent="0.25">
      <c r="B8" s="28"/>
      <c r="C8" s="32"/>
      <c r="D8" s="35"/>
      <c r="E8" s="23"/>
      <c r="F8" s="23"/>
      <c r="I8" s="25"/>
    </row>
    <row r="9" spans="2:9" x14ac:dyDescent="0.25">
      <c r="B9" s="27" t="s">
        <v>48</v>
      </c>
      <c r="C9" s="37" t="s">
        <v>204</v>
      </c>
      <c r="D9" s="34"/>
    </row>
    <row r="10" spans="2:9" s="24" customFormat="1" ht="3" customHeight="1" x14ac:dyDescent="0.25">
      <c r="B10" s="28"/>
      <c r="C10" s="32"/>
      <c r="D10" s="35"/>
      <c r="E10" s="23"/>
      <c r="F10" s="23"/>
      <c r="I10" s="25"/>
    </row>
    <row r="11" spans="2:9" x14ac:dyDescent="0.25">
      <c r="B11" s="27" t="s">
        <v>49</v>
      </c>
      <c r="C11" s="37" t="s">
        <v>205</v>
      </c>
      <c r="D11" s="34"/>
    </row>
    <row r="12" spans="2:9" s="24" customFormat="1" ht="3" customHeight="1" x14ac:dyDescent="0.25">
      <c r="B12" s="28"/>
      <c r="C12" s="32"/>
      <c r="D12" s="35"/>
      <c r="E12" s="23"/>
      <c r="F12" s="23"/>
      <c r="I12" s="25"/>
    </row>
    <row r="13" spans="2:9" x14ac:dyDescent="0.25">
      <c r="B13" s="27" t="s">
        <v>50</v>
      </c>
      <c r="C13" s="37" t="s">
        <v>206</v>
      </c>
      <c r="D13" s="34"/>
    </row>
    <row r="14" spans="2:9" s="24" customFormat="1" ht="3" customHeight="1" x14ac:dyDescent="0.25">
      <c r="B14" s="28"/>
      <c r="C14" s="32"/>
      <c r="D14" s="35"/>
      <c r="E14" s="23"/>
      <c r="F14" s="23"/>
      <c r="I14" s="25"/>
    </row>
    <row r="15" spans="2:9" x14ac:dyDescent="0.25">
      <c r="B15" s="27" t="s">
        <v>51</v>
      </c>
      <c r="C15" s="37" t="s">
        <v>207</v>
      </c>
      <c r="D15" s="34"/>
    </row>
    <row r="16" spans="2:9" s="24" customFormat="1" ht="3" customHeight="1" x14ac:dyDescent="0.25">
      <c r="B16" s="28"/>
      <c r="C16" s="32"/>
      <c r="D16" s="35"/>
      <c r="E16" s="23"/>
      <c r="F16" s="23"/>
      <c r="I16" s="25"/>
    </row>
    <row r="17" spans="2:9" x14ac:dyDescent="0.25">
      <c r="B17" s="27" t="s">
        <v>52</v>
      </c>
      <c r="C17" s="37" t="s">
        <v>208</v>
      </c>
      <c r="D17" s="34"/>
    </row>
    <row r="18" spans="2:9" s="24" customFormat="1" ht="3" customHeight="1" x14ac:dyDescent="0.25">
      <c r="B18" s="28"/>
      <c r="C18" s="32"/>
      <c r="D18" s="35"/>
      <c r="E18" s="23"/>
      <c r="F18" s="23"/>
      <c r="I18" s="25"/>
    </row>
    <row r="19" spans="2:9" x14ac:dyDescent="0.25">
      <c r="B19" s="27" t="s">
        <v>53</v>
      </c>
      <c r="C19" s="37" t="s">
        <v>209</v>
      </c>
      <c r="D19" s="34"/>
    </row>
    <row r="20" spans="2:9" s="24" customFormat="1" ht="3" customHeight="1" x14ac:dyDescent="0.25">
      <c r="B20" s="28"/>
      <c r="C20" s="32"/>
      <c r="D20" s="35"/>
      <c r="E20" s="23"/>
      <c r="F20" s="23"/>
      <c r="I20" s="25"/>
    </row>
    <row r="21" spans="2:9" x14ac:dyDescent="0.25">
      <c r="B21" s="27" t="s">
        <v>54</v>
      </c>
      <c r="C21" s="37" t="s">
        <v>210</v>
      </c>
      <c r="D21" s="34"/>
    </row>
    <row r="22" spans="2:9" ht="3" customHeight="1" thickBot="1" x14ac:dyDescent="0.3">
      <c r="B22" s="30"/>
      <c r="C22" s="29"/>
      <c r="D22" s="36"/>
    </row>
  </sheetData>
  <sheetProtection password="E2FC" sheet="1" objects="1" scenarios="1" selectLockedCells="1"/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J45"/>
  <sheetViews>
    <sheetView showGridLines="0" topLeftCell="A4" zoomScale="67" zoomScaleNormal="67" workbookViewId="0">
      <selection activeCell="A9" sqref="A9"/>
    </sheetView>
  </sheetViews>
  <sheetFormatPr defaultColWidth="9.140625" defaultRowHeight="14.25" x14ac:dyDescent="0.2"/>
  <cols>
    <col min="1" max="1" width="9.140625" style="10"/>
    <col min="2" max="2" width="72" style="10" customWidth="1"/>
    <col min="3" max="3" width="17.28515625" style="10" customWidth="1"/>
    <col min="4" max="4" width="20" style="10" customWidth="1"/>
    <col min="5" max="5" width="37.7109375" style="10" customWidth="1"/>
    <col min="6" max="6" width="10.85546875" style="10" customWidth="1"/>
    <col min="7" max="7" width="14" style="10" customWidth="1"/>
    <col min="8" max="8" width="10" style="10" bestFit="1" customWidth="1"/>
    <col min="9" max="9" width="15.42578125" style="10" customWidth="1"/>
    <col min="10" max="10" width="14.140625" style="10" customWidth="1"/>
    <col min="11" max="16384" width="9.140625" style="10"/>
  </cols>
  <sheetData>
    <row r="1" spans="1:10" ht="69" customHeight="1" x14ac:dyDescent="0.2">
      <c r="B1" s="92" t="s">
        <v>33</v>
      </c>
      <c r="C1" s="92"/>
      <c r="D1" s="92"/>
      <c r="E1" s="92"/>
      <c r="F1" s="92"/>
      <c r="G1" s="92"/>
      <c r="H1" s="92"/>
      <c r="I1" s="92"/>
      <c r="J1" s="92"/>
    </row>
    <row r="2" spans="1:10" ht="15" x14ac:dyDescent="0.25">
      <c r="A2" s="18" t="s">
        <v>44</v>
      </c>
      <c r="B2" s="19" t="str">
        <f>Identificação!C3</f>
        <v>MARCOS VINICIOS BORGES CARDOSO</v>
      </c>
      <c r="C2" s="15"/>
      <c r="D2" s="15"/>
      <c r="E2" s="15"/>
      <c r="F2" s="15"/>
      <c r="G2" s="15"/>
      <c r="H2" s="17" t="s">
        <v>45</v>
      </c>
      <c r="I2" s="100" t="str">
        <f>Identificação!C5</f>
        <v>20171LC0027</v>
      </c>
      <c r="J2" s="100"/>
    </row>
    <row r="3" spans="1:10" ht="3" customHeight="1" thickBo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ht="24" thickBot="1" x14ac:dyDescent="0.4">
      <c r="A4" s="97" t="s">
        <v>43</v>
      </c>
      <c r="B4" s="93" t="s">
        <v>0</v>
      </c>
      <c r="C4" s="95" t="s">
        <v>38</v>
      </c>
      <c r="D4" s="96"/>
      <c r="E4" s="97" t="s">
        <v>41</v>
      </c>
      <c r="F4" s="97" t="s">
        <v>192</v>
      </c>
      <c r="G4" s="107" t="s">
        <v>42</v>
      </c>
      <c r="H4" s="108"/>
      <c r="I4" s="108"/>
      <c r="J4" s="109"/>
    </row>
    <row r="5" spans="1:10" ht="45.75" thickBot="1" x14ac:dyDescent="0.25">
      <c r="A5" s="99"/>
      <c r="B5" s="94"/>
      <c r="C5" s="1" t="s">
        <v>39</v>
      </c>
      <c r="D5" s="1" t="s">
        <v>40</v>
      </c>
      <c r="E5" s="98"/>
      <c r="F5" s="110"/>
      <c r="G5" s="1" t="s">
        <v>34</v>
      </c>
      <c r="H5" s="11" t="s">
        <v>35</v>
      </c>
      <c r="I5" s="13" t="s">
        <v>36</v>
      </c>
      <c r="J5" s="13" t="s">
        <v>37</v>
      </c>
    </row>
    <row r="6" spans="1:10" ht="3" customHeight="1" thickBot="1" x14ac:dyDescent="0.3">
      <c r="A6" s="12"/>
      <c r="B6" s="6"/>
      <c r="C6" s="7"/>
      <c r="D6" s="8"/>
      <c r="E6" s="9"/>
      <c r="F6" s="9"/>
      <c r="G6" s="1"/>
    </row>
    <row r="7" spans="1:10" ht="43.5" thickBot="1" x14ac:dyDescent="0.25">
      <c r="A7" s="14">
        <v>1</v>
      </c>
      <c r="B7" s="3" t="s">
        <v>1</v>
      </c>
      <c r="C7" s="2">
        <v>15</v>
      </c>
      <c r="D7" s="2">
        <v>60</v>
      </c>
      <c r="E7" s="5" t="s">
        <v>2</v>
      </c>
      <c r="F7" s="67">
        <f ca="1">20-COUNTIF(Ctrl!F3:Y3,"")</f>
        <v>0</v>
      </c>
      <c r="G7" s="67">
        <f ca="1">Ctrl!Z3</f>
        <v>0</v>
      </c>
      <c r="H7" s="68">
        <f ca="1">Ctrl!AA3</f>
        <v>0</v>
      </c>
      <c r="I7" s="101">
        <f ca="1">SUM(G7:G45)</f>
        <v>280</v>
      </c>
      <c r="J7" s="104">
        <f ca="1">IF(SUM(H7:H45)&gt;200,200,SUM(H7:H45))</f>
        <v>200</v>
      </c>
    </row>
    <row r="8" spans="1:10" ht="3" customHeight="1" thickBot="1" x14ac:dyDescent="0.25">
      <c r="A8" s="12"/>
      <c r="B8" s="3"/>
      <c r="C8" s="2"/>
      <c r="D8" s="2"/>
      <c r="E8" s="5"/>
      <c r="F8" s="5"/>
      <c r="G8" s="67"/>
      <c r="H8" s="69"/>
      <c r="I8" s="102"/>
      <c r="J8" s="105"/>
    </row>
    <row r="9" spans="1:10" ht="43.5" thickBot="1" x14ac:dyDescent="0.25">
      <c r="A9" s="14">
        <f>1+A7</f>
        <v>2</v>
      </c>
      <c r="B9" s="3" t="s">
        <v>3</v>
      </c>
      <c r="C9" s="2">
        <v>15</v>
      </c>
      <c r="D9" s="2">
        <v>60</v>
      </c>
      <c r="E9" s="5" t="s">
        <v>2</v>
      </c>
      <c r="F9" s="67">
        <f ca="1">20-COUNTIF(Ctrl!F4:Y4,"")</f>
        <v>0</v>
      </c>
      <c r="G9" s="67">
        <f ca="1">Ctrl!Z4</f>
        <v>0</v>
      </c>
      <c r="H9" s="68">
        <f ca="1">Ctrl!AA4</f>
        <v>0</v>
      </c>
      <c r="I9" s="102"/>
      <c r="J9" s="105"/>
    </row>
    <row r="10" spans="1:10" ht="3" customHeight="1" thickBot="1" x14ac:dyDescent="0.25">
      <c r="A10" s="12"/>
      <c r="B10" s="3"/>
      <c r="C10" s="2"/>
      <c r="D10" s="2"/>
      <c r="E10" s="5"/>
      <c r="F10" s="5"/>
      <c r="G10" s="67"/>
      <c r="H10" s="69"/>
      <c r="I10" s="102"/>
      <c r="J10" s="105"/>
    </row>
    <row r="11" spans="1:10" ht="43.5" thickBot="1" x14ac:dyDescent="0.25">
      <c r="A11" s="14">
        <f>1+A9</f>
        <v>3</v>
      </c>
      <c r="B11" s="4" t="s">
        <v>4</v>
      </c>
      <c r="C11" s="2">
        <v>10</v>
      </c>
      <c r="D11" s="2">
        <v>60</v>
      </c>
      <c r="E11" s="5" t="s">
        <v>5</v>
      </c>
      <c r="F11" s="67">
        <f ca="1">20-COUNTIF(Ctrl!F5:Y5,"")</f>
        <v>0</v>
      </c>
      <c r="G11" s="67">
        <f ca="1">Ctrl!Z5</f>
        <v>0</v>
      </c>
      <c r="H11" s="68">
        <f ca="1">Ctrl!AA5</f>
        <v>0</v>
      </c>
      <c r="I11" s="102"/>
      <c r="J11" s="105"/>
    </row>
    <row r="12" spans="1:10" ht="3" customHeight="1" thickBot="1" x14ac:dyDescent="0.25">
      <c r="A12" s="12"/>
      <c r="B12" s="4"/>
      <c r="C12" s="2"/>
      <c r="D12" s="2"/>
      <c r="E12" s="5"/>
      <c r="F12" s="5"/>
      <c r="G12" s="67"/>
      <c r="H12" s="69"/>
      <c r="I12" s="102"/>
      <c r="J12" s="105"/>
    </row>
    <row r="13" spans="1:10" ht="29.25" thickBot="1" x14ac:dyDescent="0.25">
      <c r="A13" s="14">
        <f>1+A11</f>
        <v>4</v>
      </c>
      <c r="B13" s="3" t="s">
        <v>6</v>
      </c>
      <c r="C13" s="2">
        <v>40</v>
      </c>
      <c r="D13" s="2">
        <v>80</v>
      </c>
      <c r="E13" s="5" t="s">
        <v>7</v>
      </c>
      <c r="F13" s="67">
        <f ca="1">20-COUNTIF(Ctrl!F6:Y6,"")</f>
        <v>0</v>
      </c>
      <c r="G13" s="67">
        <f ca="1">Ctrl!Z6</f>
        <v>0</v>
      </c>
      <c r="H13" s="68">
        <f ca="1">Ctrl!AA6</f>
        <v>0</v>
      </c>
      <c r="I13" s="102"/>
      <c r="J13" s="105"/>
    </row>
    <row r="14" spans="1:10" ht="3" customHeight="1" thickBot="1" x14ac:dyDescent="0.25">
      <c r="A14" s="12"/>
      <c r="B14" s="3"/>
      <c r="C14" s="2"/>
      <c r="D14" s="2"/>
      <c r="E14" s="5"/>
      <c r="F14" s="5"/>
      <c r="G14" s="67"/>
      <c r="H14" s="69"/>
      <c r="I14" s="102"/>
      <c r="J14" s="105"/>
    </row>
    <row r="15" spans="1:10" ht="43.5" thickBot="1" x14ac:dyDescent="0.25">
      <c r="A15" s="14">
        <f>1+A13</f>
        <v>5</v>
      </c>
      <c r="B15" s="3" t="s">
        <v>8</v>
      </c>
      <c r="C15" s="2">
        <v>10</v>
      </c>
      <c r="D15" s="2">
        <v>80</v>
      </c>
      <c r="E15" s="5" t="s">
        <v>9</v>
      </c>
      <c r="F15" s="67">
        <f ca="1">20-COUNTIF(Ctrl!F7:Y7,"")</f>
        <v>1</v>
      </c>
      <c r="G15" s="67">
        <f ca="1">Ctrl!Z7</f>
        <v>75</v>
      </c>
      <c r="H15" s="68">
        <f ca="1">Ctrl!AA7</f>
        <v>75</v>
      </c>
      <c r="I15" s="102"/>
      <c r="J15" s="105"/>
    </row>
    <row r="16" spans="1:10" ht="3" customHeight="1" thickBot="1" x14ac:dyDescent="0.25">
      <c r="A16" s="12"/>
      <c r="B16" s="3"/>
      <c r="C16" s="2"/>
      <c r="D16" s="2"/>
      <c r="E16" s="5"/>
      <c r="F16" s="5"/>
      <c r="G16" s="67"/>
      <c r="H16" s="69"/>
      <c r="I16" s="102"/>
      <c r="J16" s="105"/>
    </row>
    <row r="17" spans="1:10" ht="29.25" thickBot="1" x14ac:dyDescent="0.25">
      <c r="A17" s="14">
        <f>1+A15</f>
        <v>6</v>
      </c>
      <c r="B17" s="3" t="s">
        <v>10</v>
      </c>
      <c r="C17" s="2">
        <v>10</v>
      </c>
      <c r="D17" s="2">
        <v>40</v>
      </c>
      <c r="E17" s="5" t="s">
        <v>11</v>
      </c>
      <c r="F17" s="67">
        <f ca="1">20-COUNTIF(Ctrl!F8:Y8,"")</f>
        <v>0</v>
      </c>
      <c r="G17" s="67">
        <f ca="1">Ctrl!Z8</f>
        <v>0</v>
      </c>
      <c r="H17" s="68">
        <f ca="1">Ctrl!AA8</f>
        <v>0</v>
      </c>
      <c r="I17" s="102"/>
      <c r="J17" s="105"/>
    </row>
    <row r="18" spans="1:10" ht="3" customHeight="1" thickBot="1" x14ac:dyDescent="0.25">
      <c r="A18" s="12"/>
      <c r="B18" s="3"/>
      <c r="C18" s="2"/>
      <c r="D18" s="2"/>
      <c r="E18" s="5"/>
      <c r="F18" s="5"/>
      <c r="G18" s="67"/>
      <c r="H18" s="69"/>
      <c r="I18" s="102"/>
      <c r="J18" s="105"/>
    </row>
    <row r="19" spans="1:10" ht="43.5" thickBot="1" x14ac:dyDescent="0.25">
      <c r="A19" s="14">
        <f>1+A17</f>
        <v>7</v>
      </c>
      <c r="B19" s="3" t="s">
        <v>12</v>
      </c>
      <c r="C19" s="2">
        <v>20</v>
      </c>
      <c r="D19" s="2">
        <v>80</v>
      </c>
      <c r="E19" s="5" t="s">
        <v>13</v>
      </c>
      <c r="F19" s="67">
        <f ca="1">20-COUNTIF(Ctrl!F9:Y9,"")</f>
        <v>0</v>
      </c>
      <c r="G19" s="67">
        <f ca="1">Ctrl!Z9</f>
        <v>0</v>
      </c>
      <c r="H19" s="68">
        <f ca="1">Ctrl!AA9</f>
        <v>0</v>
      </c>
      <c r="I19" s="102"/>
      <c r="J19" s="105"/>
    </row>
    <row r="20" spans="1:10" ht="3" customHeight="1" thickBot="1" x14ac:dyDescent="0.25">
      <c r="A20" s="12"/>
      <c r="B20" s="3"/>
      <c r="C20" s="2"/>
      <c r="D20" s="2"/>
      <c r="E20" s="5"/>
      <c r="F20" s="5"/>
      <c r="G20" s="67"/>
      <c r="H20" s="69"/>
      <c r="I20" s="102"/>
      <c r="J20" s="105"/>
    </row>
    <row r="21" spans="1:10" ht="43.5" thickBot="1" x14ac:dyDescent="0.25">
      <c r="A21" s="14">
        <f>1+A19</f>
        <v>8</v>
      </c>
      <c r="B21" s="3" t="s">
        <v>14</v>
      </c>
      <c r="C21" s="2">
        <v>10</v>
      </c>
      <c r="D21" s="2">
        <v>60</v>
      </c>
      <c r="E21" s="5" t="s">
        <v>15</v>
      </c>
      <c r="F21" s="67">
        <f ca="1">20-COUNTIF(Ctrl!F10:Y10,"")</f>
        <v>0</v>
      </c>
      <c r="G21" s="67">
        <f ca="1">Ctrl!Z10</f>
        <v>0</v>
      </c>
      <c r="H21" s="68">
        <f ca="1">Ctrl!AA10</f>
        <v>0</v>
      </c>
      <c r="I21" s="102"/>
      <c r="J21" s="105"/>
    </row>
    <row r="22" spans="1:10" ht="3" customHeight="1" thickBot="1" x14ac:dyDescent="0.25">
      <c r="A22" s="12"/>
      <c r="B22" s="3"/>
      <c r="C22" s="2"/>
      <c r="D22" s="2"/>
      <c r="E22" s="5"/>
      <c r="F22" s="5"/>
      <c r="G22" s="67"/>
      <c r="H22" s="69"/>
      <c r="I22" s="102"/>
      <c r="J22" s="105"/>
    </row>
    <row r="23" spans="1:10" ht="29.25" thickBot="1" x14ac:dyDescent="0.25">
      <c r="A23" s="14">
        <f>1+A21</f>
        <v>9</v>
      </c>
      <c r="B23" s="3" t="s">
        <v>16</v>
      </c>
      <c r="C23" s="2">
        <v>10</v>
      </c>
      <c r="D23" s="2">
        <v>60</v>
      </c>
      <c r="E23" s="5" t="s">
        <v>13</v>
      </c>
      <c r="F23" s="67">
        <f ca="1">20-COUNTIF(Ctrl!F11:Y11,"")</f>
        <v>0</v>
      </c>
      <c r="G23" s="67">
        <f ca="1">Ctrl!Z11</f>
        <v>0</v>
      </c>
      <c r="H23" s="68">
        <f ca="1">Ctrl!AA11</f>
        <v>0</v>
      </c>
      <c r="I23" s="102"/>
      <c r="J23" s="105"/>
    </row>
    <row r="24" spans="1:10" ht="3" customHeight="1" thickBot="1" x14ac:dyDescent="0.25">
      <c r="A24" s="12"/>
      <c r="B24" s="3"/>
      <c r="C24" s="2"/>
      <c r="D24" s="2"/>
      <c r="E24" s="5"/>
      <c r="F24" s="5"/>
      <c r="G24" s="67"/>
      <c r="H24" s="69"/>
      <c r="I24" s="102"/>
      <c r="J24" s="105"/>
    </row>
    <row r="25" spans="1:10" ht="29.25" thickBot="1" x14ac:dyDescent="0.25">
      <c r="A25" s="14">
        <f>1+A23</f>
        <v>10</v>
      </c>
      <c r="B25" s="3" t="s">
        <v>17</v>
      </c>
      <c r="C25" s="2">
        <v>10</v>
      </c>
      <c r="D25" s="2">
        <v>40</v>
      </c>
      <c r="E25" s="5" t="s">
        <v>11</v>
      </c>
      <c r="F25" s="67">
        <f ca="1">20-COUNTIF(Ctrl!F12:Y12,"")</f>
        <v>3</v>
      </c>
      <c r="G25" s="67">
        <f ca="1">Ctrl!Z12</f>
        <v>113</v>
      </c>
      <c r="H25" s="68">
        <f ca="1">Ctrl!AA12</f>
        <v>40</v>
      </c>
      <c r="I25" s="102"/>
      <c r="J25" s="105"/>
    </row>
    <row r="26" spans="1:10" ht="3" customHeight="1" thickBot="1" x14ac:dyDescent="0.25">
      <c r="A26" s="12"/>
      <c r="B26" s="3"/>
      <c r="C26" s="2"/>
      <c r="D26" s="2"/>
      <c r="E26" s="5"/>
      <c r="F26" s="5"/>
      <c r="G26" s="67"/>
      <c r="H26" s="69"/>
      <c r="I26" s="102"/>
      <c r="J26" s="105"/>
    </row>
    <row r="27" spans="1:10" ht="29.25" thickBot="1" x14ac:dyDescent="0.25">
      <c r="A27" s="14">
        <f>1+A25</f>
        <v>11</v>
      </c>
      <c r="B27" s="3" t="s">
        <v>18</v>
      </c>
      <c r="C27" s="2">
        <v>10</v>
      </c>
      <c r="D27" s="2">
        <v>60</v>
      </c>
      <c r="E27" s="5" t="s">
        <v>11</v>
      </c>
      <c r="F27" s="67">
        <f ca="1">20-COUNTIF(Ctrl!F13:Y13,"")</f>
        <v>1</v>
      </c>
      <c r="G27" s="67">
        <f ca="1">Ctrl!Z13</f>
        <v>18</v>
      </c>
      <c r="H27" s="68">
        <f ca="1">Ctrl!AA13</f>
        <v>18</v>
      </c>
      <c r="I27" s="102"/>
      <c r="J27" s="105"/>
    </row>
    <row r="28" spans="1:10" ht="3" customHeight="1" thickBot="1" x14ac:dyDescent="0.25">
      <c r="A28" s="12"/>
      <c r="B28" s="3"/>
      <c r="C28" s="2"/>
      <c r="D28" s="2"/>
      <c r="E28" s="5"/>
      <c r="F28" s="5"/>
      <c r="G28" s="67"/>
      <c r="H28" s="69"/>
      <c r="I28" s="102"/>
      <c r="J28" s="105"/>
    </row>
    <row r="29" spans="1:10" ht="29.25" thickBot="1" x14ac:dyDescent="0.25">
      <c r="A29" s="14">
        <f>1+A27</f>
        <v>12</v>
      </c>
      <c r="B29" s="3" t="s">
        <v>19</v>
      </c>
      <c r="C29" s="2">
        <v>10</v>
      </c>
      <c r="D29" s="2">
        <v>40</v>
      </c>
      <c r="E29" s="5" t="s">
        <v>11</v>
      </c>
      <c r="F29" s="67">
        <f ca="1">20-COUNTIF(Ctrl!F14:Y14,"")</f>
        <v>0</v>
      </c>
      <c r="G29" s="67">
        <f ca="1">Ctrl!Z14</f>
        <v>0</v>
      </c>
      <c r="H29" s="68">
        <f ca="1">Ctrl!AA14</f>
        <v>0</v>
      </c>
      <c r="I29" s="102"/>
      <c r="J29" s="105"/>
    </row>
    <row r="30" spans="1:10" ht="3" customHeight="1" thickBot="1" x14ac:dyDescent="0.25">
      <c r="A30" s="12"/>
      <c r="B30" s="3"/>
      <c r="C30" s="2"/>
      <c r="D30" s="2"/>
      <c r="E30" s="5"/>
      <c r="F30" s="5"/>
      <c r="G30" s="67"/>
      <c r="H30" s="69"/>
      <c r="I30" s="102"/>
      <c r="J30" s="105"/>
    </row>
    <row r="31" spans="1:10" ht="43.5" thickBot="1" x14ac:dyDescent="0.25">
      <c r="A31" s="14">
        <f>1+A29</f>
        <v>13</v>
      </c>
      <c r="B31" s="3" t="s">
        <v>20</v>
      </c>
      <c r="C31" s="2">
        <v>15</v>
      </c>
      <c r="D31" s="2">
        <v>60</v>
      </c>
      <c r="E31" s="5" t="s">
        <v>2</v>
      </c>
      <c r="F31" s="67">
        <f ca="1">20-COUNTIF(Ctrl!F15:Y15,"")</f>
        <v>1</v>
      </c>
      <c r="G31" s="67">
        <f ca="1">Ctrl!Z15</f>
        <v>60</v>
      </c>
      <c r="H31" s="68">
        <f ca="1">Ctrl!AA15</f>
        <v>60</v>
      </c>
      <c r="I31" s="102"/>
      <c r="J31" s="105"/>
    </row>
    <row r="32" spans="1:10" ht="3" customHeight="1" thickBot="1" x14ac:dyDescent="0.25">
      <c r="A32" s="12"/>
      <c r="B32" s="3"/>
      <c r="C32" s="2"/>
      <c r="D32" s="2"/>
      <c r="E32" s="5"/>
      <c r="F32" s="5"/>
      <c r="G32" s="67"/>
      <c r="H32" s="69"/>
      <c r="I32" s="102"/>
      <c r="J32" s="105"/>
    </row>
    <row r="33" spans="1:10" ht="18.75" thickBot="1" x14ac:dyDescent="0.25">
      <c r="A33" s="14">
        <f>1+A31</f>
        <v>14</v>
      </c>
      <c r="B33" s="3" t="s">
        <v>21</v>
      </c>
      <c r="C33" s="2">
        <v>20</v>
      </c>
      <c r="D33" s="2">
        <v>80</v>
      </c>
      <c r="E33" s="5" t="s">
        <v>22</v>
      </c>
      <c r="F33" s="67">
        <f ca="1">20-COUNTIF(Ctrl!F16:Y16,"")</f>
        <v>0</v>
      </c>
      <c r="G33" s="67">
        <f ca="1">Ctrl!Z16</f>
        <v>0</v>
      </c>
      <c r="H33" s="68">
        <f ca="1">Ctrl!AA16</f>
        <v>0</v>
      </c>
      <c r="I33" s="102"/>
      <c r="J33" s="105"/>
    </row>
    <row r="34" spans="1:10" ht="3" customHeight="1" thickBot="1" x14ac:dyDescent="0.25">
      <c r="A34" s="12"/>
      <c r="B34" s="3"/>
      <c r="C34" s="2"/>
      <c r="D34" s="2"/>
      <c r="E34" s="5"/>
      <c r="F34" s="5"/>
      <c r="G34" s="67"/>
      <c r="H34" s="69"/>
      <c r="I34" s="102"/>
      <c r="J34" s="105"/>
    </row>
    <row r="35" spans="1:10" ht="18.75" thickBot="1" x14ac:dyDescent="0.25">
      <c r="A35" s="14">
        <f>1+A33</f>
        <v>15</v>
      </c>
      <c r="B35" s="3" t="s">
        <v>23</v>
      </c>
      <c r="C35" s="2">
        <v>20</v>
      </c>
      <c r="D35" s="2">
        <v>80</v>
      </c>
      <c r="E35" s="5" t="s">
        <v>22</v>
      </c>
      <c r="F35" s="67">
        <f ca="1">20-COUNTIF(Ctrl!F17:Y17,"")</f>
        <v>0</v>
      </c>
      <c r="G35" s="67">
        <f ca="1">Ctrl!Z17</f>
        <v>0</v>
      </c>
      <c r="H35" s="68">
        <f ca="1">Ctrl!AA17</f>
        <v>0</v>
      </c>
      <c r="I35" s="102"/>
      <c r="J35" s="105"/>
    </row>
    <row r="36" spans="1:10" ht="3" customHeight="1" thickBot="1" x14ac:dyDescent="0.25">
      <c r="A36" s="12"/>
      <c r="B36" s="3"/>
      <c r="C36" s="2"/>
      <c r="D36" s="2"/>
      <c r="E36" s="5"/>
      <c r="F36" s="5"/>
      <c r="G36" s="67"/>
      <c r="H36" s="69"/>
      <c r="I36" s="102"/>
      <c r="J36" s="105"/>
    </row>
    <row r="37" spans="1:10" ht="29.25" thickBot="1" x14ac:dyDescent="0.25">
      <c r="A37" s="14">
        <f>1+A35</f>
        <v>16</v>
      </c>
      <c r="B37" s="3" t="s">
        <v>24</v>
      </c>
      <c r="C37" s="2">
        <v>25</v>
      </c>
      <c r="D37" s="2">
        <v>100</v>
      </c>
      <c r="E37" s="5" t="s">
        <v>25</v>
      </c>
      <c r="F37" s="67">
        <f ca="1">20-COUNTIF(Ctrl!F18:Y18,"")</f>
        <v>0</v>
      </c>
      <c r="G37" s="67">
        <f ca="1">Ctrl!Z18</f>
        <v>0</v>
      </c>
      <c r="H37" s="68">
        <f ca="1">Ctrl!AA18</f>
        <v>0</v>
      </c>
      <c r="I37" s="102"/>
      <c r="J37" s="105"/>
    </row>
    <row r="38" spans="1:10" ht="3" customHeight="1" thickBot="1" x14ac:dyDescent="0.25">
      <c r="A38" s="12"/>
      <c r="B38" s="3"/>
      <c r="C38" s="2"/>
      <c r="D38" s="2"/>
      <c r="E38" s="5"/>
      <c r="F38" s="5"/>
      <c r="G38" s="67"/>
      <c r="H38" s="69"/>
      <c r="I38" s="102"/>
      <c r="J38" s="105"/>
    </row>
    <row r="39" spans="1:10" ht="29.25" thickBot="1" x14ac:dyDescent="0.25">
      <c r="A39" s="14">
        <f>1+A37</f>
        <v>17</v>
      </c>
      <c r="B39" s="3" t="s">
        <v>26</v>
      </c>
      <c r="C39" s="2">
        <v>25</v>
      </c>
      <c r="D39" s="2">
        <v>100</v>
      </c>
      <c r="E39" s="5" t="s">
        <v>27</v>
      </c>
      <c r="F39" s="67">
        <f ca="1">20-COUNTIF(Ctrl!F19:Y19,"")</f>
        <v>0</v>
      </c>
      <c r="G39" s="67">
        <f ca="1">Ctrl!Z19</f>
        <v>0</v>
      </c>
      <c r="H39" s="68">
        <f ca="1">Ctrl!AA19</f>
        <v>0</v>
      </c>
      <c r="I39" s="102"/>
      <c r="J39" s="105"/>
    </row>
    <row r="40" spans="1:10" ht="3" customHeight="1" thickBot="1" x14ac:dyDescent="0.25">
      <c r="A40" s="12"/>
      <c r="B40" s="3"/>
      <c r="C40" s="2"/>
      <c r="D40" s="2"/>
      <c r="E40" s="5"/>
      <c r="F40" s="5"/>
      <c r="G40" s="67"/>
      <c r="H40" s="69"/>
      <c r="I40" s="102"/>
      <c r="J40" s="105"/>
    </row>
    <row r="41" spans="1:10" ht="18.75" thickBot="1" x14ac:dyDescent="0.25">
      <c r="A41" s="14">
        <f>1+A39</f>
        <v>18</v>
      </c>
      <c r="B41" s="3" t="s">
        <v>28</v>
      </c>
      <c r="C41" s="2">
        <v>15</v>
      </c>
      <c r="D41" s="2">
        <v>60</v>
      </c>
      <c r="E41" s="5" t="s">
        <v>29</v>
      </c>
      <c r="F41" s="67">
        <f ca="1">20-COUNTIF(Ctrl!F20:Y20,"")</f>
        <v>0</v>
      </c>
      <c r="G41" s="67">
        <f ca="1">Ctrl!Z20</f>
        <v>0</v>
      </c>
      <c r="H41" s="68">
        <f ca="1">Ctrl!AA20</f>
        <v>0</v>
      </c>
      <c r="I41" s="102"/>
      <c r="J41" s="105"/>
    </row>
    <row r="42" spans="1:10" ht="3" customHeight="1" thickBot="1" x14ac:dyDescent="0.25">
      <c r="A42" s="12"/>
      <c r="B42" s="3"/>
      <c r="C42" s="2"/>
      <c r="D42" s="2"/>
      <c r="E42" s="5"/>
      <c r="F42" s="5"/>
      <c r="G42" s="67"/>
      <c r="H42" s="69"/>
      <c r="I42" s="102"/>
      <c r="J42" s="105"/>
    </row>
    <row r="43" spans="1:10" ht="43.5" thickBot="1" x14ac:dyDescent="0.25">
      <c r="A43" s="14">
        <f>1+A41</f>
        <v>19</v>
      </c>
      <c r="B43" s="3" t="s">
        <v>30</v>
      </c>
      <c r="C43" s="2">
        <v>20</v>
      </c>
      <c r="D43" s="2">
        <v>60</v>
      </c>
      <c r="E43" s="5" t="s">
        <v>31</v>
      </c>
      <c r="F43" s="67">
        <f ca="1">20-COUNTIF(Ctrl!F21:Y21,"")</f>
        <v>0</v>
      </c>
      <c r="G43" s="67">
        <f ca="1">Ctrl!Z21</f>
        <v>0</v>
      </c>
      <c r="H43" s="68">
        <f ca="1">Ctrl!AA21</f>
        <v>0</v>
      </c>
      <c r="I43" s="102"/>
      <c r="J43" s="105"/>
    </row>
    <row r="44" spans="1:10" ht="3" customHeight="1" thickBot="1" x14ac:dyDescent="0.25">
      <c r="A44" s="12"/>
      <c r="B44" s="3"/>
      <c r="C44" s="2"/>
      <c r="D44" s="2"/>
      <c r="E44" s="5"/>
      <c r="F44" s="5"/>
      <c r="G44" s="67"/>
      <c r="H44" s="69"/>
      <c r="I44" s="102"/>
      <c r="J44" s="105"/>
    </row>
    <row r="45" spans="1:10" ht="29.25" thickBot="1" x14ac:dyDescent="0.25">
      <c r="A45" s="14">
        <f>1+A43</f>
        <v>20</v>
      </c>
      <c r="B45" s="3" t="s">
        <v>32</v>
      </c>
      <c r="C45" s="2">
        <v>2</v>
      </c>
      <c r="D45" s="2">
        <v>10</v>
      </c>
      <c r="E45" s="5" t="s">
        <v>5</v>
      </c>
      <c r="F45" s="67">
        <f ca="1">20-COUNTIF(Ctrl!F22:Y22,"")</f>
        <v>2</v>
      </c>
      <c r="G45" s="67">
        <f ca="1">Ctrl!Z22</f>
        <v>14</v>
      </c>
      <c r="H45" s="68">
        <f ca="1">Ctrl!AA22</f>
        <v>10</v>
      </c>
      <c r="I45" s="103"/>
      <c r="J45" s="106"/>
    </row>
  </sheetData>
  <sheetProtection password="E2FC" sheet="1" objects="1" scenarios="1" selectLockedCells="1" selectUnlockedCells="1"/>
  <mergeCells count="10">
    <mergeCell ref="I7:I45"/>
    <mergeCell ref="J7:J45"/>
    <mergeCell ref="G4:J4"/>
    <mergeCell ref="F4:F5"/>
    <mergeCell ref="B1:J1"/>
    <mergeCell ref="B4:B5"/>
    <mergeCell ref="C4:D4"/>
    <mergeCell ref="E4:E5"/>
    <mergeCell ref="A4:A5"/>
    <mergeCell ref="I2:J2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19050</xdr:rowOff>
                  </from>
                  <to>
                    <xdr:col>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Spinner 1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Spinner 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Spinner 1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Spinner 1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Spinner 2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Spinner 21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Spinner 22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Spinner 2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Spinner 2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Spinner 25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Spinner 26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Spinner 27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Spinner 28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Spinner 29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Spinner 30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Spinner 31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Spinner 32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Spinner 3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Spinner 34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Spinner 35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Spinner 36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Spinner 3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Spinner 38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Spinner 39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Spinner 40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Spinner 41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Spinner 42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Spinner 43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Spinner 44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Spinner 4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Spinner 46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Spinner 47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Spinner 4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Spinner 4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Spinner 50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Spinner 51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Spinner 52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Spinner 53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Spinner 54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Spinner 55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Spinner 5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Spinner 5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Spinner 5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Spinner 5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Spinner 6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Spinner 6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Spinner 6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Spinner 6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Spinner 6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Spinner 65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Spinner 66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Spinner 6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Spinner 6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Spinner 6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Spinner 7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Spinner 7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Spinner 7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Spinner 7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Spinner 7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Spinner 75">
              <controlPr defaultSize="0" autoPict="0">
                <anchor moveWithCells="1" sizeWithCells="1">
                  <from>
                    <xdr:col>7</xdr:col>
                    <xdr:colOff>0</xdr:colOff>
                    <xdr:row>25</xdr:row>
                    <xdr:rowOff>28575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Spinner 7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Spinner 7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Spinner 7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Spinner 7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Spinner 8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Spinner 8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Spinner 8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Spinner 8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Spinner 84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Spinner 85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Spinner 8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Spinner 8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Spinner 8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Spinner 8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Spinner 9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Spinner 9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Spinner 9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Spinner 9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Spinner 9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Spinner 95">
              <controlPr defaultSize="0" autoPict="0">
                <anchor moveWithCells="1" sizeWithCells="1">
                  <from>
                    <xdr:col>7</xdr:col>
                    <xdr:colOff>0</xdr:colOff>
                    <xdr:row>27</xdr:row>
                    <xdr:rowOff>28575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Spinner 9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Spinner 9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Spinner 9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Spinner 9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Spinner 10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Spinner 10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Spinner 10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Spinner 10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Spinner 10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Spinner 105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Spinner 10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Spinner 10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Spinner 10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Spinner 10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Spinner 11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Spinner 11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Spinner 1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Spinner 11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Spinner 11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Spinner 11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Spinner 116">
              <controlPr defaultSize="0" autoPict="0">
                <anchor moveWithCells="1" sizeWithCells="1">
                  <from>
                    <xdr:col>7</xdr:col>
                    <xdr:colOff>0</xdr:colOff>
                    <xdr:row>29</xdr:row>
                    <xdr:rowOff>28575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Spinner 11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Spinner 11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Spinner 11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Spinner 12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Spinner 12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Spinner 12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Spinner 12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Spinner 12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Spinner 12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Spinner 126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Spinner 12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Spinner 12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Spinner 12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Spinner 13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Spinner 13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Spinner 13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Spinner 13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Spinner 13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Spinner 13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Spinner 13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Spinner 13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Spinner 138">
              <controlPr defaultSize="0" autoPict="0">
                <anchor moveWithCells="1" siz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Spinner 13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Spinner 14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Spinner 14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Spinner 14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Spinner 14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Spinner 14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Spinner 14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Spinner 14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Spinner 14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Spinner 148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Spinner 14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Spinner 15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Spinner 15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Spinner 15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Spinner 15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Spinner 15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Spinner 15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Spinner 15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Spinner 15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7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Spinner 15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Spinner 15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Spinner 16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Spinner 161">
              <controlPr defaultSize="0" autoPict="0">
                <anchor moveWithCells="1" sizeWithCells="1">
                  <from>
                    <xdr:col>7</xdr:col>
                    <xdr:colOff>0</xdr:colOff>
                    <xdr:row>33</xdr:row>
                    <xdr:rowOff>28575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Spinner 16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Spinner 16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Spinner 16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Spinner 16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Spinner 16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Spinner 16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Spinner 16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Spinner 16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Spinner 17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Spinner 171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Spinner 17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Spinner 17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Spinner 17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Spinner 17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Spinner 17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Spinner 17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Spinner 17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Spinner 17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Spinner 18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Spinner 18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Spinner 18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Spinner 18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Spinner 18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Spinner 185">
              <controlPr defaultSize="0" autoPict="0">
                <anchor moveWithCells="1" siz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Spinner 18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Spinner 18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Spinner 18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Spinner 18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Spinner 19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Spinner 19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Spinner 19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Spinner 19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Spinner 19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Spinner 195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Spinner 19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Spinner 19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Spinner 19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Spinner 19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Spinner 20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Spinner 20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Spinner 20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Spinner 20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Spinner 20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Spinner 20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Spinner 20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Spinner 20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Spinner 20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Spinner 20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Spinner 210">
              <controlPr defaultSize="0" autoPict="0">
                <anchor moveWithCells="1" siz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Spinner 21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Spinner 21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Spinner 21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Spinner 2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Spinner 21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Spinner 21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Spinner 2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Spinner 21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Spinner 21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Spinner 220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Spinner 22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Spinner 22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Spinner 22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Spinner 22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Spinner 22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Spinner 22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Spinner 22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Spinner 22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Spinner 22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Spinner 23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Spinner 23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Spinner 23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Spinner 23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Spinner 23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Spinner 23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Spinner 236">
              <controlPr defaultSize="0" autoPict="0">
                <anchor moveWithCells="1" sizeWithCells="1">
                  <from>
                    <xdr:col>7</xdr:col>
                    <xdr:colOff>0</xdr:colOff>
                    <xdr:row>39</xdr:row>
                    <xdr:rowOff>28575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Spinner 23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Spinner 23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Spinner 23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Spinner 24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Spinner 24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Spinner 24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Spinner 24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Spinner 24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Spinner 24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Spinner 246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Spinner 24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Spinner 24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Spinner 24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Spinner 25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Spinner 25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Spinner 25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Spinner 25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Spinner 25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Spinner 25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Spinner 25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Spinner 25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Spinner 25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Spinner 25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Spinner 26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Spinner 26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Spinner 26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Spinner 263">
              <controlPr defaultSize="0" autoPict="0">
                <anchor moveWithCells="1" siz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Spinner 26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Spinner 26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Spinner 26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Spinner 26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Spinner 26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Spinner 26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Spinner 27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Spinner 27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Spinner 27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Spinner 273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Spinner 27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Spinner 27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Spinner 27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Spinner 27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Spinner 27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Spinner 27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Spinner 28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Spinner 28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Spinner 28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Spinner 28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Spinner 28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Spinner 28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Spinner 28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Spinner 28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Spinner 28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Spinner 28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Spinner 29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Spinner 291">
              <controlPr defaultSize="0" autoPict="0">
                <anchor moveWithCells="1" siz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Spinner 29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Spinner 29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Spinner 29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Spinner 29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Spinner 29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Spinner 29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Spinner 29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Spinner 29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Spinner 30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Spinner 301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Spinner 30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Spinner 30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Spinner 30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Spinner 30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Spinner 30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Spinner 30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Spinner 30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Spinner 30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pageSetUpPr fitToPage="1"/>
  </sheetPr>
  <dimension ref="A1:H220"/>
  <sheetViews>
    <sheetView showGridLines="0" tabSelected="1" topLeftCell="A55" workbookViewId="0">
      <selection activeCell="D83" sqref="D83:D87"/>
    </sheetView>
  </sheetViews>
  <sheetFormatPr defaultColWidth="9.140625" defaultRowHeight="15" x14ac:dyDescent="0.25"/>
  <cols>
    <col min="1" max="1" width="1.7109375" style="58" customWidth="1"/>
    <col min="2" max="2" width="1.7109375" style="59" customWidth="1"/>
    <col min="3" max="3" width="13.85546875" style="59" customWidth="1"/>
    <col min="4" max="4" width="136.7109375" style="59" customWidth="1"/>
    <col min="5" max="6" width="9.140625" style="59"/>
    <col min="7" max="7" width="6.5703125" style="59" bestFit="1" customWidth="1"/>
    <col min="8" max="9" width="1.7109375" style="59" customWidth="1"/>
    <col min="10" max="16384" width="9.140625" style="59"/>
  </cols>
  <sheetData>
    <row r="1" spans="2:8" ht="3" customHeight="1" x14ac:dyDescent="0.25"/>
    <row r="2" spans="2:8" ht="3" customHeight="1" thickBot="1" x14ac:dyDescent="0.3">
      <c r="B2" s="57"/>
      <c r="C2" s="111" t="s">
        <v>61</v>
      </c>
      <c r="D2" s="111"/>
      <c r="E2" s="51"/>
      <c r="F2" s="51"/>
      <c r="G2" s="51"/>
      <c r="H2" s="52"/>
    </row>
    <row r="3" spans="2:8" x14ac:dyDescent="0.25">
      <c r="B3" s="53"/>
      <c r="C3" s="112"/>
      <c r="D3" s="112"/>
      <c r="E3" s="46" t="s">
        <v>60</v>
      </c>
      <c r="F3" s="45" t="s">
        <v>56</v>
      </c>
      <c r="G3" s="62" t="s">
        <v>126</v>
      </c>
      <c r="H3" s="49"/>
    </row>
    <row r="4" spans="2:8" ht="15.75" thickBot="1" x14ac:dyDescent="0.3">
      <c r="B4" s="53"/>
      <c r="C4" s="61">
        <v>21</v>
      </c>
      <c r="D4" s="42"/>
      <c r="E4" s="47">
        <f>VLOOKUP(C4,Ctrl!$A$2:$D$22,3)</f>
        <v>2</v>
      </c>
      <c r="F4" s="48">
        <f>VLOOKUP(C4,Ctrl!$A$2:$D$22,4)</f>
        <v>10</v>
      </c>
      <c r="G4" s="63">
        <f>IF(C4=1,"-",IF(E7&lt;E4,"-",IF(E7&gt;F4,F4,E7)))</f>
        <v>6</v>
      </c>
      <c r="H4" s="49"/>
    </row>
    <row r="5" spans="2:8" x14ac:dyDescent="0.25">
      <c r="B5" s="53"/>
      <c r="C5" s="42"/>
      <c r="D5" s="42"/>
      <c r="E5" s="42"/>
      <c r="F5" s="42"/>
      <c r="G5" s="42"/>
      <c r="H5" s="49"/>
    </row>
    <row r="6" spans="2:8" x14ac:dyDescent="0.25">
      <c r="B6" s="53"/>
      <c r="C6" s="56" t="s">
        <v>57</v>
      </c>
      <c r="D6" s="121" t="s">
        <v>211</v>
      </c>
      <c r="E6" s="116" t="s">
        <v>58</v>
      </c>
      <c r="F6" s="117"/>
      <c r="G6" s="64"/>
      <c r="H6" s="49"/>
    </row>
    <row r="7" spans="2:8" x14ac:dyDescent="0.25">
      <c r="B7" s="53"/>
      <c r="C7" s="118" t="s">
        <v>59</v>
      </c>
      <c r="D7" s="114"/>
      <c r="E7" s="119">
        <v>6</v>
      </c>
      <c r="F7" s="49"/>
      <c r="G7" s="53"/>
      <c r="H7" s="49"/>
    </row>
    <row r="8" spans="2:8" x14ac:dyDescent="0.25">
      <c r="B8" s="53"/>
      <c r="C8" s="118"/>
      <c r="D8" s="114"/>
      <c r="E8" s="119"/>
      <c r="F8" s="49"/>
      <c r="G8" s="53"/>
      <c r="H8" s="49"/>
    </row>
    <row r="9" spans="2:8" x14ac:dyDescent="0.25">
      <c r="B9" s="53"/>
      <c r="C9" s="118"/>
      <c r="D9" s="114"/>
      <c r="E9" s="119"/>
      <c r="F9" s="49"/>
      <c r="G9" s="53"/>
      <c r="H9" s="49"/>
    </row>
    <row r="10" spans="2:8" x14ac:dyDescent="0.25">
      <c r="B10" s="53"/>
      <c r="C10" s="118"/>
      <c r="D10" s="115"/>
      <c r="E10" s="120"/>
      <c r="F10" s="50"/>
      <c r="G10" s="53"/>
      <c r="H10" s="49"/>
    </row>
    <row r="11" spans="2:8" ht="3" customHeight="1" x14ac:dyDescent="0.25">
      <c r="B11" s="54"/>
      <c r="C11" s="55"/>
      <c r="D11" s="55"/>
      <c r="E11" s="55"/>
      <c r="F11" s="55"/>
      <c r="G11" s="55"/>
      <c r="H11" s="50"/>
    </row>
    <row r="12" spans="2:8" ht="3" customHeight="1" x14ac:dyDescent="0.25"/>
    <row r="13" spans="2:8" ht="3" customHeight="1" thickBot="1" x14ac:dyDescent="0.3">
      <c r="B13" s="57"/>
      <c r="C13" s="111" t="s">
        <v>62</v>
      </c>
      <c r="D13" s="111"/>
      <c r="E13" s="51"/>
      <c r="F13" s="51"/>
      <c r="G13" s="51"/>
      <c r="H13" s="52"/>
    </row>
    <row r="14" spans="2:8" x14ac:dyDescent="0.25">
      <c r="B14" s="53"/>
      <c r="C14" s="112"/>
      <c r="D14" s="112"/>
      <c r="E14" s="46" t="s">
        <v>60</v>
      </c>
      <c r="F14" s="45" t="s">
        <v>56</v>
      </c>
      <c r="G14" s="62" t="s">
        <v>126</v>
      </c>
      <c r="H14" s="49"/>
    </row>
    <row r="15" spans="2:8" ht="15.75" thickBot="1" x14ac:dyDescent="0.3">
      <c r="B15" s="53"/>
      <c r="C15" s="61">
        <v>6</v>
      </c>
      <c r="D15" s="42"/>
      <c r="E15" s="47">
        <f>VLOOKUP(C15,Ctrl!$A$2:$D$22,3)</f>
        <v>10</v>
      </c>
      <c r="F15" s="48">
        <f>VLOOKUP(C15,Ctrl!$A$2:$D$22,4)</f>
        <v>80</v>
      </c>
      <c r="G15" s="63">
        <f>IF(C15=1,"-",IF(E18&lt;E15,"-",IF(E18&gt;F15,F15,E18)))</f>
        <v>75</v>
      </c>
      <c r="H15" s="49"/>
    </row>
    <row r="16" spans="2:8" x14ac:dyDescent="0.25">
      <c r="B16" s="53"/>
      <c r="C16" s="42"/>
      <c r="D16" s="42"/>
      <c r="E16" s="42"/>
      <c r="F16" s="42"/>
      <c r="G16" s="42"/>
      <c r="H16" s="49"/>
    </row>
    <row r="17" spans="2:8" ht="15" customHeight="1" x14ac:dyDescent="0.25">
      <c r="B17" s="53"/>
      <c r="C17" s="56" t="s">
        <v>57</v>
      </c>
      <c r="D17" s="121" t="s">
        <v>212</v>
      </c>
      <c r="E17" s="116" t="s">
        <v>58</v>
      </c>
      <c r="F17" s="117"/>
      <c r="G17" s="64"/>
      <c r="H17" s="49"/>
    </row>
    <row r="18" spans="2:8" x14ac:dyDescent="0.25">
      <c r="B18" s="53"/>
      <c r="C18" s="118" t="s">
        <v>59</v>
      </c>
      <c r="D18" s="114"/>
      <c r="E18" s="119">
        <v>75</v>
      </c>
      <c r="F18" s="49"/>
      <c r="G18" s="53"/>
      <c r="H18" s="49"/>
    </row>
    <row r="19" spans="2:8" x14ac:dyDescent="0.25">
      <c r="B19" s="53"/>
      <c r="C19" s="118"/>
      <c r="D19" s="114"/>
      <c r="E19" s="119"/>
      <c r="F19" s="49"/>
      <c r="G19" s="53"/>
      <c r="H19" s="49"/>
    </row>
    <row r="20" spans="2:8" x14ac:dyDescent="0.25">
      <c r="B20" s="53"/>
      <c r="C20" s="118"/>
      <c r="D20" s="114"/>
      <c r="E20" s="119"/>
      <c r="F20" s="49"/>
      <c r="G20" s="53"/>
      <c r="H20" s="49"/>
    </row>
    <row r="21" spans="2:8" x14ac:dyDescent="0.25">
      <c r="B21" s="53"/>
      <c r="C21" s="118"/>
      <c r="D21" s="115"/>
      <c r="E21" s="120"/>
      <c r="F21" s="50"/>
      <c r="G21" s="53"/>
      <c r="H21" s="49"/>
    </row>
    <row r="22" spans="2:8" ht="3" customHeight="1" x14ac:dyDescent="0.25">
      <c r="B22" s="54"/>
      <c r="C22" s="55"/>
      <c r="D22" s="55"/>
      <c r="E22" s="55"/>
      <c r="F22" s="55"/>
      <c r="G22" s="55"/>
      <c r="H22" s="50"/>
    </row>
    <row r="23" spans="2:8" ht="3" customHeight="1" x14ac:dyDescent="0.25"/>
    <row r="24" spans="2:8" ht="3" customHeight="1" thickBot="1" x14ac:dyDescent="0.3">
      <c r="B24" s="57"/>
      <c r="C24" s="111" t="s">
        <v>63</v>
      </c>
      <c r="D24" s="111"/>
      <c r="E24" s="51"/>
      <c r="F24" s="51"/>
      <c r="G24" s="51"/>
      <c r="H24" s="52"/>
    </row>
    <row r="25" spans="2:8" x14ac:dyDescent="0.25">
      <c r="B25" s="53"/>
      <c r="C25" s="112"/>
      <c r="D25" s="112"/>
      <c r="E25" s="46" t="s">
        <v>60</v>
      </c>
      <c r="F25" s="45" t="s">
        <v>56</v>
      </c>
      <c r="G25" s="62" t="s">
        <v>126</v>
      </c>
      <c r="H25" s="49"/>
    </row>
    <row r="26" spans="2:8" ht="15.75" thickBot="1" x14ac:dyDescent="0.3">
      <c r="B26" s="53"/>
      <c r="C26" s="61">
        <v>11</v>
      </c>
      <c r="D26" s="42"/>
      <c r="E26" s="47">
        <f>VLOOKUP(C26,Ctrl!$A$2:$D$22,3)</f>
        <v>10</v>
      </c>
      <c r="F26" s="48">
        <f>VLOOKUP(C26,Ctrl!$A$2:$D$22,4)</f>
        <v>40</v>
      </c>
      <c r="G26" s="63">
        <f>IF(C26=1,"-",IF(E29&lt;E26,"-",IF(E29&gt;F26,F26,E29)))</f>
        <v>40</v>
      </c>
      <c r="H26" s="49"/>
    </row>
    <row r="27" spans="2:8" x14ac:dyDescent="0.25">
      <c r="B27" s="53"/>
      <c r="C27" s="42"/>
      <c r="D27" s="42"/>
      <c r="E27" s="42"/>
      <c r="F27" s="42"/>
      <c r="G27" s="42"/>
      <c r="H27" s="49"/>
    </row>
    <row r="28" spans="2:8" x14ac:dyDescent="0.25">
      <c r="B28" s="53"/>
      <c r="C28" s="56" t="s">
        <v>57</v>
      </c>
      <c r="D28" s="121" t="s">
        <v>213</v>
      </c>
      <c r="E28" s="116" t="s">
        <v>58</v>
      </c>
      <c r="F28" s="117"/>
      <c r="G28" s="64"/>
      <c r="H28" s="49"/>
    </row>
    <row r="29" spans="2:8" x14ac:dyDescent="0.25">
      <c r="B29" s="53"/>
      <c r="C29" s="118" t="s">
        <v>59</v>
      </c>
      <c r="D29" s="114"/>
      <c r="E29" s="119">
        <v>50</v>
      </c>
      <c r="F29" s="49"/>
      <c r="G29" s="53"/>
      <c r="H29" s="49"/>
    </row>
    <row r="30" spans="2:8" x14ac:dyDescent="0.25">
      <c r="B30" s="53"/>
      <c r="C30" s="118"/>
      <c r="D30" s="114"/>
      <c r="E30" s="119"/>
      <c r="F30" s="49"/>
      <c r="G30" s="53"/>
      <c r="H30" s="49"/>
    </row>
    <row r="31" spans="2:8" x14ac:dyDescent="0.25">
      <c r="B31" s="53"/>
      <c r="C31" s="118"/>
      <c r="D31" s="114"/>
      <c r="E31" s="119"/>
      <c r="F31" s="49"/>
      <c r="G31" s="53"/>
      <c r="H31" s="49"/>
    </row>
    <row r="32" spans="2:8" x14ac:dyDescent="0.25">
      <c r="B32" s="53"/>
      <c r="C32" s="118"/>
      <c r="D32" s="115"/>
      <c r="E32" s="120"/>
      <c r="F32" s="50"/>
      <c r="G32" s="53"/>
      <c r="H32" s="49"/>
    </row>
    <row r="33" spans="2:8" ht="3" customHeight="1" x14ac:dyDescent="0.25">
      <c r="B33" s="54"/>
      <c r="C33" s="55"/>
      <c r="D33" s="55"/>
      <c r="E33" s="55"/>
      <c r="F33" s="55"/>
      <c r="G33" s="55"/>
      <c r="H33" s="50"/>
    </row>
    <row r="34" spans="2:8" ht="3" customHeight="1" x14ac:dyDescent="0.25"/>
    <row r="35" spans="2:8" ht="3" customHeight="1" thickBot="1" x14ac:dyDescent="0.3">
      <c r="B35" s="57"/>
      <c r="C35" s="111" t="s">
        <v>64</v>
      </c>
      <c r="D35" s="111"/>
      <c r="E35" s="51"/>
      <c r="F35" s="51"/>
      <c r="G35" s="51"/>
      <c r="H35" s="52"/>
    </row>
    <row r="36" spans="2:8" x14ac:dyDescent="0.25">
      <c r="B36" s="53"/>
      <c r="C36" s="112"/>
      <c r="D36" s="112"/>
      <c r="E36" s="46" t="s">
        <v>60</v>
      </c>
      <c r="F36" s="45" t="s">
        <v>56</v>
      </c>
      <c r="G36" s="62" t="s">
        <v>126</v>
      </c>
      <c r="H36" s="49"/>
    </row>
    <row r="37" spans="2:8" ht="15.75" thickBot="1" x14ac:dyDescent="0.3">
      <c r="B37" s="53"/>
      <c r="C37" s="61">
        <v>12</v>
      </c>
      <c r="D37" s="42"/>
      <c r="E37" s="47">
        <f>VLOOKUP(C37,Ctrl!$A$2:$D$22,3)</f>
        <v>10</v>
      </c>
      <c r="F37" s="48">
        <f>VLOOKUP(C37,Ctrl!$A$2:$D$22,4)</f>
        <v>60</v>
      </c>
      <c r="G37" s="63">
        <f>IF(C37=1,"-",IF(E40&lt;E37,"-",IF(E40&gt;F37,F37,E40)))</f>
        <v>18</v>
      </c>
      <c r="H37" s="49"/>
    </row>
    <row r="38" spans="2:8" x14ac:dyDescent="0.25">
      <c r="B38" s="53"/>
      <c r="C38" s="42"/>
      <c r="D38" s="42"/>
      <c r="E38" s="42"/>
      <c r="F38" s="42"/>
      <c r="G38" s="42"/>
      <c r="H38" s="49"/>
    </row>
    <row r="39" spans="2:8" x14ac:dyDescent="0.25">
      <c r="B39" s="53"/>
      <c r="C39" s="56" t="s">
        <v>57</v>
      </c>
      <c r="D39" s="121" t="s">
        <v>214</v>
      </c>
      <c r="E39" s="116" t="s">
        <v>58</v>
      </c>
      <c r="F39" s="117"/>
      <c r="G39" s="64"/>
      <c r="H39" s="49"/>
    </row>
    <row r="40" spans="2:8" x14ac:dyDescent="0.25">
      <c r="B40" s="53"/>
      <c r="C40" s="118" t="s">
        <v>59</v>
      </c>
      <c r="D40" s="114"/>
      <c r="E40" s="119">
        <v>18</v>
      </c>
      <c r="F40" s="49"/>
      <c r="G40" s="53"/>
      <c r="H40" s="49"/>
    </row>
    <row r="41" spans="2:8" x14ac:dyDescent="0.25">
      <c r="B41" s="53"/>
      <c r="C41" s="118"/>
      <c r="D41" s="114"/>
      <c r="E41" s="119"/>
      <c r="F41" s="49"/>
      <c r="G41" s="53"/>
      <c r="H41" s="49"/>
    </row>
    <row r="42" spans="2:8" x14ac:dyDescent="0.25">
      <c r="B42" s="53"/>
      <c r="C42" s="118"/>
      <c r="D42" s="114"/>
      <c r="E42" s="119"/>
      <c r="F42" s="49"/>
      <c r="G42" s="53"/>
      <c r="H42" s="49"/>
    </row>
    <row r="43" spans="2:8" x14ac:dyDescent="0.25">
      <c r="B43" s="53"/>
      <c r="C43" s="118"/>
      <c r="D43" s="115"/>
      <c r="E43" s="120"/>
      <c r="F43" s="50"/>
      <c r="G43" s="53"/>
      <c r="H43" s="49"/>
    </row>
    <row r="44" spans="2:8" ht="3" customHeight="1" x14ac:dyDescent="0.25">
      <c r="B44" s="54"/>
      <c r="C44" s="55"/>
      <c r="D44" s="55"/>
      <c r="E44" s="55"/>
      <c r="F44" s="55"/>
      <c r="G44" s="55"/>
      <c r="H44" s="50"/>
    </row>
    <row r="45" spans="2:8" ht="3" customHeight="1" x14ac:dyDescent="0.25"/>
    <row r="46" spans="2:8" ht="3" customHeight="1" thickBot="1" x14ac:dyDescent="0.3">
      <c r="B46" s="57"/>
      <c r="C46" s="111" t="s">
        <v>67</v>
      </c>
      <c r="D46" s="111"/>
      <c r="E46" s="51"/>
      <c r="F46" s="51"/>
      <c r="G46" s="51"/>
      <c r="H46" s="52"/>
    </row>
    <row r="47" spans="2:8" x14ac:dyDescent="0.25">
      <c r="B47" s="53"/>
      <c r="C47" s="112"/>
      <c r="D47" s="112"/>
      <c r="E47" s="46" t="s">
        <v>60</v>
      </c>
      <c r="F47" s="45" t="s">
        <v>56</v>
      </c>
      <c r="G47" s="62" t="s">
        <v>126</v>
      </c>
      <c r="H47" s="49"/>
    </row>
    <row r="48" spans="2:8" ht="15.75" thickBot="1" x14ac:dyDescent="0.3">
      <c r="B48" s="53"/>
      <c r="C48" s="61">
        <v>21</v>
      </c>
      <c r="D48" s="42"/>
      <c r="E48" s="47">
        <f>VLOOKUP(C48,Ctrl!$A$2:$D$22,3)</f>
        <v>2</v>
      </c>
      <c r="F48" s="48">
        <f>VLOOKUP(C48,Ctrl!$A$2:$D$22,4)</f>
        <v>10</v>
      </c>
      <c r="G48" s="63">
        <f>IF(C48=1,"-",IF(E51&lt;E48,"-",IF(E51&gt;F48,F48,E51)))</f>
        <v>8</v>
      </c>
      <c r="H48" s="49"/>
    </row>
    <row r="49" spans="2:8" x14ac:dyDescent="0.25">
      <c r="B49" s="53"/>
      <c r="C49" s="42"/>
      <c r="D49" s="42"/>
      <c r="E49" s="42"/>
      <c r="F49" s="42"/>
      <c r="G49" s="42"/>
      <c r="H49" s="49"/>
    </row>
    <row r="50" spans="2:8" x14ac:dyDescent="0.25">
      <c r="B50" s="53"/>
      <c r="C50" s="56" t="s">
        <v>57</v>
      </c>
      <c r="D50" s="121" t="s">
        <v>215</v>
      </c>
      <c r="E50" s="116" t="s">
        <v>58</v>
      </c>
      <c r="F50" s="117"/>
      <c r="G50" s="64"/>
      <c r="H50" s="49"/>
    </row>
    <row r="51" spans="2:8" x14ac:dyDescent="0.25">
      <c r="B51" s="53"/>
      <c r="C51" s="118" t="s">
        <v>59</v>
      </c>
      <c r="D51" s="114"/>
      <c r="E51" s="119">
        <v>8</v>
      </c>
      <c r="F51" s="49"/>
      <c r="G51" s="53"/>
      <c r="H51" s="49"/>
    </row>
    <row r="52" spans="2:8" x14ac:dyDescent="0.25">
      <c r="B52" s="53"/>
      <c r="C52" s="118"/>
      <c r="D52" s="114"/>
      <c r="E52" s="119"/>
      <c r="F52" s="49"/>
      <c r="G52" s="53"/>
      <c r="H52" s="49"/>
    </row>
    <row r="53" spans="2:8" x14ac:dyDescent="0.25">
      <c r="B53" s="53"/>
      <c r="C53" s="118"/>
      <c r="D53" s="114"/>
      <c r="E53" s="119"/>
      <c r="F53" s="49"/>
      <c r="G53" s="53"/>
      <c r="H53" s="49"/>
    </row>
    <row r="54" spans="2:8" x14ac:dyDescent="0.25">
      <c r="B54" s="53"/>
      <c r="C54" s="118"/>
      <c r="D54" s="115"/>
      <c r="E54" s="120"/>
      <c r="F54" s="50"/>
      <c r="G54" s="53"/>
      <c r="H54" s="49"/>
    </row>
    <row r="55" spans="2:8" x14ac:dyDescent="0.25">
      <c r="B55" s="54"/>
      <c r="C55" s="55"/>
      <c r="D55" s="55"/>
      <c r="E55" s="55"/>
      <c r="F55" s="55"/>
      <c r="G55" s="55"/>
      <c r="H55" s="50"/>
    </row>
    <row r="56" spans="2:8" ht="3" customHeight="1" x14ac:dyDescent="0.25"/>
    <row r="57" spans="2:8" ht="3" customHeight="1" thickBot="1" x14ac:dyDescent="0.3">
      <c r="B57" s="57"/>
      <c r="C57" s="111" t="s">
        <v>68</v>
      </c>
      <c r="D57" s="111"/>
      <c r="E57" s="51"/>
      <c r="F57" s="51"/>
      <c r="G57" s="51"/>
      <c r="H57" s="52"/>
    </row>
    <row r="58" spans="2:8" x14ac:dyDescent="0.25">
      <c r="B58" s="53"/>
      <c r="C58" s="112"/>
      <c r="D58" s="112"/>
      <c r="E58" s="46" t="s">
        <v>60</v>
      </c>
      <c r="F58" s="45" t="s">
        <v>56</v>
      </c>
      <c r="G58" s="62" t="s">
        <v>126</v>
      </c>
      <c r="H58" s="49"/>
    </row>
    <row r="59" spans="2:8" ht="15.75" thickBot="1" x14ac:dyDescent="0.3">
      <c r="B59" s="53"/>
      <c r="C59" s="61">
        <v>11</v>
      </c>
      <c r="D59" s="42"/>
      <c r="E59" s="47">
        <f>VLOOKUP(C59,Ctrl!$A$2:$D$22,3)</f>
        <v>10</v>
      </c>
      <c r="F59" s="48">
        <f>VLOOKUP(C59,Ctrl!$A$2:$D$22,4)</f>
        <v>40</v>
      </c>
      <c r="G59" s="63">
        <f>IF(C59=1,"-",IF(E62&lt;E59,"-",IF(E62&gt;F59,F59,E62)))</f>
        <v>33</v>
      </c>
      <c r="H59" s="49"/>
    </row>
    <row r="60" spans="2:8" x14ac:dyDescent="0.25">
      <c r="B60" s="53"/>
      <c r="C60" s="42"/>
      <c r="D60" s="42"/>
      <c r="E60" s="42"/>
      <c r="F60" s="42"/>
      <c r="G60" s="42"/>
      <c r="H60" s="49"/>
    </row>
    <row r="61" spans="2:8" x14ac:dyDescent="0.25">
      <c r="B61" s="53"/>
      <c r="C61" s="56" t="s">
        <v>57</v>
      </c>
      <c r="D61" s="121" t="s">
        <v>216</v>
      </c>
      <c r="E61" s="116" t="s">
        <v>58</v>
      </c>
      <c r="F61" s="117"/>
      <c r="G61" s="64"/>
      <c r="H61" s="49"/>
    </row>
    <row r="62" spans="2:8" x14ac:dyDescent="0.25">
      <c r="B62" s="53"/>
      <c r="C62" s="118" t="s">
        <v>59</v>
      </c>
      <c r="D62" s="114"/>
      <c r="E62" s="119">
        <v>33</v>
      </c>
      <c r="F62" s="49"/>
      <c r="G62" s="53"/>
      <c r="H62" s="49"/>
    </row>
    <row r="63" spans="2:8" x14ac:dyDescent="0.25">
      <c r="B63" s="53"/>
      <c r="C63" s="118"/>
      <c r="D63" s="114"/>
      <c r="E63" s="119"/>
      <c r="F63" s="49"/>
      <c r="G63" s="53"/>
      <c r="H63" s="49"/>
    </row>
    <row r="64" spans="2:8" x14ac:dyDescent="0.25">
      <c r="B64" s="53"/>
      <c r="C64" s="118"/>
      <c r="D64" s="114"/>
      <c r="E64" s="119"/>
      <c r="F64" s="49"/>
      <c r="G64" s="53"/>
      <c r="H64" s="49"/>
    </row>
    <row r="65" spans="2:8" x14ac:dyDescent="0.25">
      <c r="B65" s="53"/>
      <c r="C65" s="118"/>
      <c r="D65" s="115"/>
      <c r="E65" s="120"/>
      <c r="F65" s="50"/>
      <c r="G65" s="53"/>
      <c r="H65" s="49"/>
    </row>
    <row r="66" spans="2:8" ht="3" customHeight="1" x14ac:dyDescent="0.25">
      <c r="B66" s="54"/>
      <c r="C66" s="55"/>
      <c r="D66" s="55"/>
      <c r="E66" s="55"/>
      <c r="F66" s="55"/>
      <c r="G66" s="55"/>
      <c r="H66" s="50"/>
    </row>
    <row r="67" spans="2:8" ht="3" customHeight="1" x14ac:dyDescent="0.25"/>
    <row r="68" spans="2:8" ht="3" customHeight="1" thickBot="1" x14ac:dyDescent="0.3">
      <c r="B68" s="57"/>
      <c r="C68" s="111" t="s">
        <v>69</v>
      </c>
      <c r="D68" s="111"/>
      <c r="E68" s="51"/>
      <c r="F68" s="51"/>
      <c r="G68" s="51"/>
      <c r="H68" s="52"/>
    </row>
    <row r="69" spans="2:8" x14ac:dyDescent="0.25">
      <c r="B69" s="53"/>
      <c r="C69" s="112"/>
      <c r="D69" s="112"/>
      <c r="E69" s="46" t="s">
        <v>60</v>
      </c>
      <c r="F69" s="45" t="s">
        <v>56</v>
      </c>
      <c r="G69" s="62" t="s">
        <v>126</v>
      </c>
      <c r="H69" s="49"/>
    </row>
    <row r="70" spans="2:8" ht="15.75" thickBot="1" x14ac:dyDescent="0.3">
      <c r="B70" s="53"/>
      <c r="C70" s="61">
        <v>11</v>
      </c>
      <c r="D70" s="42"/>
      <c r="E70" s="47">
        <f>VLOOKUP(C70,Ctrl!$A$2:$D$22,3)</f>
        <v>10</v>
      </c>
      <c r="F70" s="48">
        <f>VLOOKUP(C70,Ctrl!$A$2:$D$22,4)</f>
        <v>40</v>
      </c>
      <c r="G70" s="63">
        <f>IF(C70=1,"-",IF(E73&lt;E70,"-",IF(E73&gt;F70,F70,E73)))</f>
        <v>40</v>
      </c>
      <c r="H70" s="49"/>
    </row>
    <row r="71" spans="2:8" x14ac:dyDescent="0.25">
      <c r="B71" s="53"/>
      <c r="C71" s="42"/>
      <c r="D71" s="42"/>
      <c r="E71" s="42"/>
      <c r="F71" s="42"/>
      <c r="G71" s="42"/>
      <c r="H71" s="49"/>
    </row>
    <row r="72" spans="2:8" ht="15" customHeight="1" x14ac:dyDescent="0.25">
      <c r="B72" s="53"/>
      <c r="C72" s="56" t="s">
        <v>57</v>
      </c>
      <c r="D72" s="121" t="s">
        <v>217</v>
      </c>
      <c r="E72" s="116" t="s">
        <v>58</v>
      </c>
      <c r="F72" s="117"/>
      <c r="G72" s="64"/>
      <c r="H72" s="49"/>
    </row>
    <row r="73" spans="2:8" x14ac:dyDescent="0.25">
      <c r="B73" s="53"/>
      <c r="C73" s="118" t="s">
        <v>59</v>
      </c>
      <c r="D73" s="114"/>
      <c r="E73" s="119">
        <v>40</v>
      </c>
      <c r="F73" s="49"/>
      <c r="G73" s="53"/>
      <c r="H73" s="49"/>
    </row>
    <row r="74" spans="2:8" x14ac:dyDescent="0.25">
      <c r="B74" s="53"/>
      <c r="C74" s="118"/>
      <c r="D74" s="114"/>
      <c r="E74" s="119"/>
      <c r="F74" s="49"/>
      <c r="G74" s="53"/>
      <c r="H74" s="49"/>
    </row>
    <row r="75" spans="2:8" x14ac:dyDescent="0.25">
      <c r="B75" s="53"/>
      <c r="C75" s="118"/>
      <c r="D75" s="114"/>
      <c r="E75" s="119"/>
      <c r="F75" s="49"/>
      <c r="G75" s="53"/>
      <c r="H75" s="49"/>
    </row>
    <row r="76" spans="2:8" x14ac:dyDescent="0.25">
      <c r="B76" s="53"/>
      <c r="C76" s="118"/>
      <c r="D76" s="115"/>
      <c r="E76" s="120"/>
      <c r="F76" s="50"/>
      <c r="G76" s="53"/>
      <c r="H76" s="49"/>
    </row>
    <row r="77" spans="2:8" ht="3" customHeight="1" x14ac:dyDescent="0.25">
      <c r="B77" s="54"/>
      <c r="C77" s="55"/>
      <c r="D77" s="55"/>
      <c r="E77" s="55"/>
      <c r="F77" s="55"/>
      <c r="G77" s="55"/>
      <c r="H77" s="50"/>
    </row>
    <row r="78" spans="2:8" ht="3" customHeight="1" x14ac:dyDescent="0.25"/>
    <row r="79" spans="2:8" ht="3" customHeight="1" thickBot="1" x14ac:dyDescent="0.3">
      <c r="B79" s="57"/>
      <c r="C79" s="111" t="s">
        <v>70</v>
      </c>
      <c r="D79" s="111"/>
      <c r="E79" s="51"/>
      <c r="F79" s="51"/>
      <c r="G79" s="51"/>
      <c r="H79" s="52"/>
    </row>
    <row r="80" spans="2:8" x14ac:dyDescent="0.25">
      <c r="B80" s="53"/>
      <c r="C80" s="112"/>
      <c r="D80" s="112"/>
      <c r="E80" s="46" t="s">
        <v>60</v>
      </c>
      <c r="F80" s="45" t="s">
        <v>56</v>
      </c>
      <c r="G80" s="62" t="s">
        <v>126</v>
      </c>
      <c r="H80" s="49"/>
    </row>
    <row r="81" spans="2:8" ht="15.75" thickBot="1" x14ac:dyDescent="0.3">
      <c r="B81" s="53"/>
      <c r="C81" s="61">
        <v>14</v>
      </c>
      <c r="D81" s="42"/>
      <c r="E81" s="47">
        <f>VLOOKUP(C81,Ctrl!$A$2:$D$22,3)</f>
        <v>15</v>
      </c>
      <c r="F81" s="48">
        <f>VLOOKUP(C81,Ctrl!$A$2:$D$22,4)</f>
        <v>60</v>
      </c>
      <c r="G81" s="63">
        <f>IF(C81=1,"-",IF(E84&lt;E81,"-",IF(E84&gt;F81,F81,E84)))</f>
        <v>60</v>
      </c>
      <c r="H81" s="49"/>
    </row>
    <row r="82" spans="2:8" x14ac:dyDescent="0.25">
      <c r="B82" s="53"/>
      <c r="C82" s="42"/>
      <c r="D82" s="42"/>
      <c r="E82" s="42"/>
      <c r="F82" s="42"/>
      <c r="G82" s="42"/>
      <c r="H82" s="49"/>
    </row>
    <row r="83" spans="2:8" x14ac:dyDescent="0.25">
      <c r="B83" s="53"/>
      <c r="C83" s="56" t="s">
        <v>57</v>
      </c>
      <c r="D83" s="121" t="s">
        <v>218</v>
      </c>
      <c r="E83" s="116" t="s">
        <v>58</v>
      </c>
      <c r="F83" s="117"/>
      <c r="G83" s="64"/>
      <c r="H83" s="49"/>
    </row>
    <row r="84" spans="2:8" x14ac:dyDescent="0.25">
      <c r="B84" s="53"/>
      <c r="C84" s="118" t="s">
        <v>59</v>
      </c>
      <c r="D84" s="114"/>
      <c r="E84" s="119">
        <v>60</v>
      </c>
      <c r="F84" s="49"/>
      <c r="G84" s="53"/>
      <c r="H84" s="49"/>
    </row>
    <row r="85" spans="2:8" x14ac:dyDescent="0.25">
      <c r="B85" s="53"/>
      <c r="C85" s="118"/>
      <c r="D85" s="114"/>
      <c r="E85" s="119"/>
      <c r="F85" s="49"/>
      <c r="G85" s="53"/>
      <c r="H85" s="49"/>
    </row>
    <row r="86" spans="2:8" x14ac:dyDescent="0.25">
      <c r="B86" s="53"/>
      <c r="C86" s="118"/>
      <c r="D86" s="114"/>
      <c r="E86" s="119"/>
      <c r="F86" s="49"/>
      <c r="G86" s="53"/>
      <c r="H86" s="49"/>
    </row>
    <row r="87" spans="2:8" x14ac:dyDescent="0.25">
      <c r="B87" s="53"/>
      <c r="C87" s="118"/>
      <c r="D87" s="115"/>
      <c r="E87" s="120"/>
      <c r="F87" s="50"/>
      <c r="G87" s="53"/>
      <c r="H87" s="49"/>
    </row>
    <row r="88" spans="2:8" ht="3" customHeight="1" x14ac:dyDescent="0.25">
      <c r="B88" s="54"/>
      <c r="C88" s="55"/>
      <c r="D88" s="55"/>
      <c r="E88" s="55"/>
      <c r="F88" s="55"/>
      <c r="G88" s="55"/>
      <c r="H88" s="50"/>
    </row>
    <row r="89" spans="2:8" ht="3" customHeight="1" x14ac:dyDescent="0.25"/>
    <row r="90" spans="2:8" ht="3" customHeight="1" thickBot="1" x14ac:dyDescent="0.3">
      <c r="B90" s="57"/>
      <c r="C90" s="111" t="s">
        <v>71</v>
      </c>
      <c r="D90" s="111"/>
      <c r="E90" s="51"/>
      <c r="F90" s="51"/>
      <c r="G90" s="51"/>
      <c r="H90" s="52"/>
    </row>
    <row r="91" spans="2:8" x14ac:dyDescent="0.25">
      <c r="B91" s="53"/>
      <c r="C91" s="112"/>
      <c r="D91" s="112"/>
      <c r="E91" s="46" t="s">
        <v>60</v>
      </c>
      <c r="F91" s="45" t="s">
        <v>56</v>
      </c>
      <c r="G91" s="62" t="s">
        <v>126</v>
      </c>
      <c r="H91" s="49"/>
    </row>
    <row r="92" spans="2:8" ht="15.75" thickBot="1" x14ac:dyDescent="0.3">
      <c r="B92" s="53"/>
      <c r="C92" s="61">
        <v>1</v>
      </c>
      <c r="D92" s="42"/>
      <c r="E92" s="47" t="str">
        <f>VLOOKUP(C92,Ctrl!$A$2:$D$22,3)</f>
        <v>-</v>
      </c>
      <c r="F92" s="48" t="str">
        <f>VLOOKUP(C92,Ctrl!$A$2:$D$22,4)</f>
        <v>-</v>
      </c>
      <c r="G92" s="63" t="str">
        <f>IF(C92=1,"-",IF(E95&lt;E92,"-",IF(E95&gt;F92,F92,E95)))</f>
        <v>-</v>
      </c>
      <c r="H92" s="49"/>
    </row>
    <row r="93" spans="2:8" x14ac:dyDescent="0.25">
      <c r="B93" s="53"/>
      <c r="C93" s="42"/>
      <c r="D93" s="42"/>
      <c r="E93" s="42"/>
      <c r="F93" s="42"/>
      <c r="G93" s="42"/>
      <c r="H93" s="49"/>
    </row>
    <row r="94" spans="2:8" x14ac:dyDescent="0.25">
      <c r="B94" s="53"/>
      <c r="C94" s="56" t="s">
        <v>57</v>
      </c>
      <c r="D94" s="121"/>
      <c r="E94" s="116" t="s">
        <v>58</v>
      </c>
      <c r="F94" s="117"/>
      <c r="G94" s="64"/>
      <c r="H94" s="49"/>
    </row>
    <row r="95" spans="2:8" x14ac:dyDescent="0.25">
      <c r="B95" s="53"/>
      <c r="C95" s="118" t="s">
        <v>59</v>
      </c>
      <c r="D95" s="114"/>
      <c r="E95" s="119">
        <v>0</v>
      </c>
      <c r="F95" s="49"/>
      <c r="G95" s="53"/>
      <c r="H95" s="49"/>
    </row>
    <row r="96" spans="2:8" x14ac:dyDescent="0.25">
      <c r="B96" s="53"/>
      <c r="C96" s="118"/>
      <c r="D96" s="114"/>
      <c r="E96" s="119"/>
      <c r="F96" s="49"/>
      <c r="G96" s="53"/>
      <c r="H96" s="49"/>
    </row>
    <row r="97" spans="2:8" x14ac:dyDescent="0.25">
      <c r="B97" s="53"/>
      <c r="C97" s="118"/>
      <c r="D97" s="114"/>
      <c r="E97" s="119"/>
      <c r="F97" s="49"/>
      <c r="G97" s="53"/>
      <c r="H97" s="49"/>
    </row>
    <row r="98" spans="2:8" x14ac:dyDescent="0.25">
      <c r="B98" s="53"/>
      <c r="C98" s="118"/>
      <c r="D98" s="115"/>
      <c r="E98" s="120"/>
      <c r="F98" s="50"/>
      <c r="G98" s="53"/>
      <c r="H98" s="49"/>
    </row>
    <row r="99" spans="2:8" ht="3" customHeight="1" x14ac:dyDescent="0.25">
      <c r="B99" s="54"/>
      <c r="C99" s="55"/>
      <c r="D99" s="55"/>
      <c r="E99" s="55"/>
      <c r="F99" s="55"/>
      <c r="G99" s="55"/>
      <c r="H99" s="50"/>
    </row>
    <row r="100" spans="2:8" ht="3" customHeight="1" x14ac:dyDescent="0.25"/>
    <row r="101" spans="2:8" ht="3" customHeight="1" thickBot="1" x14ac:dyDescent="0.3">
      <c r="B101" s="57"/>
      <c r="C101" s="111" t="s">
        <v>72</v>
      </c>
      <c r="D101" s="111"/>
      <c r="E101" s="51"/>
      <c r="F101" s="51"/>
      <c r="G101" s="51"/>
      <c r="H101" s="52"/>
    </row>
    <row r="102" spans="2:8" x14ac:dyDescent="0.25">
      <c r="B102" s="53"/>
      <c r="C102" s="112"/>
      <c r="D102" s="112"/>
      <c r="E102" s="46" t="s">
        <v>60</v>
      </c>
      <c r="F102" s="45" t="s">
        <v>56</v>
      </c>
      <c r="G102" s="62" t="s">
        <v>126</v>
      </c>
      <c r="H102" s="49"/>
    </row>
    <row r="103" spans="2:8" ht="15.75" thickBot="1" x14ac:dyDescent="0.3">
      <c r="B103" s="53"/>
      <c r="C103" s="61">
        <v>1</v>
      </c>
      <c r="D103" s="42"/>
      <c r="E103" s="47" t="str">
        <f>VLOOKUP(C103,Ctrl!$A$2:$D$22,3)</f>
        <v>-</v>
      </c>
      <c r="F103" s="48" t="str">
        <f>VLOOKUP(C103,Ctrl!$A$2:$D$22,4)</f>
        <v>-</v>
      </c>
      <c r="G103" s="63" t="str">
        <f>IF(C103=1,"-",IF(E106&lt;E103,"-",IF(E106&gt;F103,F103,E106)))</f>
        <v>-</v>
      </c>
      <c r="H103" s="49"/>
    </row>
    <row r="104" spans="2:8" x14ac:dyDescent="0.25">
      <c r="B104" s="53"/>
      <c r="C104" s="42"/>
      <c r="D104" s="42"/>
      <c r="E104" s="42"/>
      <c r="F104" s="42"/>
      <c r="G104" s="42"/>
      <c r="H104" s="49"/>
    </row>
    <row r="105" spans="2:8" x14ac:dyDescent="0.25">
      <c r="B105" s="53"/>
      <c r="C105" s="56" t="s">
        <v>57</v>
      </c>
      <c r="D105" s="121"/>
      <c r="E105" s="116" t="s">
        <v>58</v>
      </c>
      <c r="F105" s="117"/>
      <c r="G105" s="64"/>
      <c r="H105" s="49"/>
    </row>
    <row r="106" spans="2:8" x14ac:dyDescent="0.25">
      <c r="B106" s="53"/>
      <c r="C106" s="118" t="s">
        <v>59</v>
      </c>
      <c r="D106" s="114"/>
      <c r="E106" s="119">
        <v>0</v>
      </c>
      <c r="F106" s="49"/>
      <c r="G106" s="53"/>
      <c r="H106" s="49"/>
    </row>
    <row r="107" spans="2:8" x14ac:dyDescent="0.25">
      <c r="B107" s="53"/>
      <c r="C107" s="118"/>
      <c r="D107" s="114"/>
      <c r="E107" s="119"/>
      <c r="F107" s="49"/>
      <c r="G107" s="53"/>
      <c r="H107" s="49"/>
    </row>
    <row r="108" spans="2:8" x14ac:dyDescent="0.25">
      <c r="B108" s="53"/>
      <c r="C108" s="118"/>
      <c r="D108" s="114"/>
      <c r="E108" s="119"/>
      <c r="F108" s="49"/>
      <c r="G108" s="53"/>
      <c r="H108" s="49"/>
    </row>
    <row r="109" spans="2:8" x14ac:dyDescent="0.25">
      <c r="B109" s="53"/>
      <c r="C109" s="118"/>
      <c r="D109" s="115"/>
      <c r="E109" s="120"/>
      <c r="F109" s="50"/>
      <c r="G109" s="53"/>
      <c r="H109" s="49"/>
    </row>
    <row r="110" spans="2:8" ht="3" customHeight="1" x14ac:dyDescent="0.25">
      <c r="B110" s="54"/>
      <c r="C110" s="55"/>
      <c r="D110" s="55"/>
      <c r="E110" s="55"/>
      <c r="F110" s="55"/>
      <c r="G110" s="55"/>
      <c r="H110" s="50"/>
    </row>
    <row r="111" spans="2:8" ht="3" customHeight="1" x14ac:dyDescent="0.25"/>
    <row r="112" spans="2:8" ht="15.75" thickBot="1" x14ac:dyDescent="0.3">
      <c r="B112" s="57"/>
      <c r="C112" s="111" t="s">
        <v>94</v>
      </c>
      <c r="D112" s="111"/>
      <c r="E112" s="51"/>
      <c r="F112" s="51"/>
      <c r="G112" s="51"/>
      <c r="H112" s="52"/>
    </row>
    <row r="113" spans="2:8" x14ac:dyDescent="0.25">
      <c r="B113" s="53"/>
      <c r="C113" s="112"/>
      <c r="D113" s="112"/>
      <c r="E113" s="46" t="s">
        <v>60</v>
      </c>
      <c r="F113" s="45" t="s">
        <v>56</v>
      </c>
      <c r="G113" s="62" t="s">
        <v>126</v>
      </c>
      <c r="H113" s="49"/>
    </row>
    <row r="114" spans="2:8" ht="15.75" thickBot="1" x14ac:dyDescent="0.3">
      <c r="B114" s="53"/>
      <c r="C114" s="61">
        <v>1</v>
      </c>
      <c r="D114" s="42"/>
      <c r="E114" s="47" t="str">
        <f>VLOOKUP(C114,Ctrl!$A$2:$D$22,3)</f>
        <v>-</v>
      </c>
      <c r="F114" s="48" t="str">
        <f>VLOOKUP(C114,Ctrl!$A$2:$D$22,4)</f>
        <v>-</v>
      </c>
      <c r="G114" s="63" t="str">
        <f>IF(C114=1,"-",IF(E117&lt;E114,"-",IF(E117&gt;F114,F114,E117)))</f>
        <v>-</v>
      </c>
      <c r="H114" s="49"/>
    </row>
    <row r="115" spans="2:8" x14ac:dyDescent="0.25">
      <c r="B115" s="53"/>
      <c r="C115" s="42"/>
      <c r="D115" s="42"/>
      <c r="E115" s="42"/>
      <c r="F115" s="42"/>
      <c r="G115" s="42"/>
      <c r="H115" s="49"/>
    </row>
    <row r="116" spans="2:8" x14ac:dyDescent="0.25">
      <c r="B116" s="53"/>
      <c r="C116" s="56" t="s">
        <v>57</v>
      </c>
      <c r="D116" s="113"/>
      <c r="E116" s="116" t="s">
        <v>58</v>
      </c>
      <c r="F116" s="117"/>
      <c r="G116" s="64"/>
      <c r="H116" s="49"/>
    </row>
    <row r="117" spans="2:8" x14ac:dyDescent="0.25">
      <c r="B117" s="53"/>
      <c r="C117" s="118" t="s">
        <v>59</v>
      </c>
      <c r="D117" s="114"/>
      <c r="E117" s="119">
        <v>0</v>
      </c>
      <c r="F117" s="49"/>
      <c r="G117" s="53"/>
      <c r="H117" s="49"/>
    </row>
    <row r="118" spans="2:8" x14ac:dyDescent="0.25">
      <c r="B118" s="53"/>
      <c r="C118" s="118"/>
      <c r="D118" s="114"/>
      <c r="E118" s="119"/>
      <c r="F118" s="49"/>
      <c r="G118" s="53"/>
      <c r="H118" s="49"/>
    </row>
    <row r="119" spans="2:8" x14ac:dyDescent="0.25">
      <c r="B119" s="53"/>
      <c r="C119" s="118"/>
      <c r="D119" s="114"/>
      <c r="E119" s="119"/>
      <c r="F119" s="49"/>
      <c r="G119" s="53"/>
      <c r="H119" s="49"/>
    </row>
    <row r="120" spans="2:8" x14ac:dyDescent="0.25">
      <c r="B120" s="53"/>
      <c r="C120" s="118"/>
      <c r="D120" s="115"/>
      <c r="E120" s="120"/>
      <c r="F120" s="50"/>
      <c r="G120" s="53"/>
      <c r="H120" s="49"/>
    </row>
    <row r="121" spans="2:8" ht="3" customHeight="1" x14ac:dyDescent="0.25">
      <c r="B121" s="54"/>
      <c r="C121" s="55"/>
      <c r="D121" s="55"/>
      <c r="E121" s="55"/>
      <c r="F121" s="55"/>
      <c r="G121" s="55"/>
      <c r="H121" s="50"/>
    </row>
    <row r="122" spans="2:8" ht="3" customHeight="1" x14ac:dyDescent="0.25"/>
    <row r="123" spans="2:8" ht="3" customHeight="1" thickBot="1" x14ac:dyDescent="0.3">
      <c r="B123" s="57"/>
      <c r="C123" s="111" t="s">
        <v>95</v>
      </c>
      <c r="D123" s="111"/>
      <c r="E123" s="51"/>
      <c r="F123" s="51"/>
      <c r="G123" s="51"/>
      <c r="H123" s="52"/>
    </row>
    <row r="124" spans="2:8" x14ac:dyDescent="0.25">
      <c r="B124" s="53"/>
      <c r="C124" s="112"/>
      <c r="D124" s="112"/>
      <c r="E124" s="46" t="s">
        <v>60</v>
      </c>
      <c r="F124" s="45" t="s">
        <v>56</v>
      </c>
      <c r="G124" s="62" t="s">
        <v>126</v>
      </c>
      <c r="H124" s="49"/>
    </row>
    <row r="125" spans="2:8" ht="15.75" thickBot="1" x14ac:dyDescent="0.3">
      <c r="B125" s="53"/>
      <c r="C125" s="61">
        <v>1</v>
      </c>
      <c r="D125" s="42"/>
      <c r="E125" s="47" t="str">
        <f>VLOOKUP(C125,Ctrl!$A$2:$D$22,3)</f>
        <v>-</v>
      </c>
      <c r="F125" s="48" t="str">
        <f>VLOOKUP(C125,Ctrl!$A$2:$D$22,4)</f>
        <v>-</v>
      </c>
      <c r="G125" s="63" t="str">
        <f>IF(C125=1,"-",IF(E128&lt;E125,"-",IF(E128&gt;F125,F125,E128)))</f>
        <v>-</v>
      </c>
      <c r="H125" s="49"/>
    </row>
    <row r="126" spans="2:8" x14ac:dyDescent="0.25">
      <c r="B126" s="53"/>
      <c r="C126" s="42"/>
      <c r="D126" s="42"/>
      <c r="E126" s="42"/>
      <c r="F126" s="42"/>
      <c r="G126" s="42"/>
      <c r="H126" s="49"/>
    </row>
    <row r="127" spans="2:8" x14ac:dyDescent="0.25">
      <c r="B127" s="53"/>
      <c r="C127" s="56" t="s">
        <v>57</v>
      </c>
      <c r="D127" s="113"/>
      <c r="E127" s="116" t="s">
        <v>58</v>
      </c>
      <c r="F127" s="117"/>
      <c r="G127" s="64"/>
      <c r="H127" s="49"/>
    </row>
    <row r="128" spans="2:8" x14ac:dyDescent="0.25">
      <c r="B128" s="53"/>
      <c r="C128" s="118" t="s">
        <v>59</v>
      </c>
      <c r="D128" s="114"/>
      <c r="E128" s="119">
        <v>0</v>
      </c>
      <c r="F128" s="49"/>
      <c r="G128" s="53"/>
      <c r="H128" s="49"/>
    </row>
    <row r="129" spans="2:8" x14ac:dyDescent="0.25">
      <c r="B129" s="53"/>
      <c r="C129" s="118"/>
      <c r="D129" s="114"/>
      <c r="E129" s="119"/>
      <c r="F129" s="49"/>
      <c r="G129" s="53"/>
      <c r="H129" s="49"/>
    </row>
    <row r="130" spans="2:8" x14ac:dyDescent="0.25">
      <c r="B130" s="53"/>
      <c r="C130" s="118"/>
      <c r="D130" s="114"/>
      <c r="E130" s="119"/>
      <c r="F130" s="49"/>
      <c r="G130" s="53"/>
      <c r="H130" s="49"/>
    </row>
    <row r="131" spans="2:8" x14ac:dyDescent="0.25">
      <c r="B131" s="53"/>
      <c r="C131" s="118"/>
      <c r="D131" s="115"/>
      <c r="E131" s="120"/>
      <c r="F131" s="50"/>
      <c r="G131" s="53"/>
      <c r="H131" s="49"/>
    </row>
    <row r="132" spans="2:8" ht="3" customHeight="1" x14ac:dyDescent="0.25">
      <c r="B132" s="54"/>
      <c r="C132" s="55"/>
      <c r="D132" s="55"/>
      <c r="E132" s="55"/>
      <c r="F132" s="55"/>
      <c r="G132" s="55"/>
      <c r="H132" s="50"/>
    </row>
    <row r="133" spans="2:8" ht="3" customHeight="1" x14ac:dyDescent="0.25"/>
    <row r="134" spans="2:8" ht="3" customHeight="1" thickBot="1" x14ac:dyDescent="0.3">
      <c r="B134" s="57"/>
      <c r="C134" s="111" t="s">
        <v>96</v>
      </c>
      <c r="D134" s="111"/>
      <c r="E134" s="51"/>
      <c r="F134" s="51"/>
      <c r="G134" s="51"/>
      <c r="H134" s="52"/>
    </row>
    <row r="135" spans="2:8" x14ac:dyDescent="0.25">
      <c r="B135" s="53"/>
      <c r="C135" s="112"/>
      <c r="D135" s="112"/>
      <c r="E135" s="46" t="s">
        <v>60</v>
      </c>
      <c r="F135" s="45" t="s">
        <v>56</v>
      </c>
      <c r="G135" s="62" t="s">
        <v>126</v>
      </c>
      <c r="H135" s="49"/>
    </row>
    <row r="136" spans="2:8" ht="15.75" thickBot="1" x14ac:dyDescent="0.3">
      <c r="B136" s="53"/>
      <c r="C136" s="61">
        <v>1</v>
      </c>
      <c r="D136" s="42"/>
      <c r="E136" s="47" t="str">
        <f>VLOOKUP(C136,Ctrl!$A$2:$D$22,3)</f>
        <v>-</v>
      </c>
      <c r="F136" s="48" t="str">
        <f>VLOOKUP(C136,Ctrl!$A$2:$D$22,4)</f>
        <v>-</v>
      </c>
      <c r="G136" s="63" t="str">
        <f>IF(C136=1,"-",IF(E139&lt;E136,"-",IF(E139&gt;F136,F136,E139)))</f>
        <v>-</v>
      </c>
      <c r="H136" s="49"/>
    </row>
    <row r="137" spans="2:8" x14ac:dyDescent="0.25">
      <c r="B137" s="53"/>
      <c r="C137" s="42"/>
      <c r="D137" s="42"/>
      <c r="E137" s="42"/>
      <c r="F137" s="42"/>
      <c r="G137" s="42"/>
      <c r="H137" s="49"/>
    </row>
    <row r="138" spans="2:8" x14ac:dyDescent="0.25">
      <c r="B138" s="53"/>
      <c r="C138" s="56" t="s">
        <v>57</v>
      </c>
      <c r="D138" s="113"/>
      <c r="E138" s="116" t="s">
        <v>58</v>
      </c>
      <c r="F138" s="117"/>
      <c r="G138" s="64"/>
      <c r="H138" s="49"/>
    </row>
    <row r="139" spans="2:8" x14ac:dyDescent="0.25">
      <c r="B139" s="53"/>
      <c r="C139" s="118" t="s">
        <v>59</v>
      </c>
      <c r="D139" s="114"/>
      <c r="E139" s="119">
        <v>0</v>
      </c>
      <c r="F139" s="49"/>
      <c r="G139" s="53"/>
      <c r="H139" s="49"/>
    </row>
    <row r="140" spans="2:8" x14ac:dyDescent="0.25">
      <c r="B140" s="53"/>
      <c r="C140" s="118"/>
      <c r="D140" s="114"/>
      <c r="E140" s="119"/>
      <c r="F140" s="49"/>
      <c r="G140" s="53"/>
      <c r="H140" s="49"/>
    </row>
    <row r="141" spans="2:8" x14ac:dyDescent="0.25">
      <c r="B141" s="53"/>
      <c r="C141" s="118"/>
      <c r="D141" s="114"/>
      <c r="E141" s="119"/>
      <c r="F141" s="49"/>
      <c r="G141" s="53"/>
      <c r="H141" s="49"/>
    </row>
    <row r="142" spans="2:8" x14ac:dyDescent="0.25">
      <c r="B142" s="53"/>
      <c r="C142" s="118"/>
      <c r="D142" s="115"/>
      <c r="E142" s="120"/>
      <c r="F142" s="50"/>
      <c r="G142" s="53"/>
      <c r="H142" s="49"/>
    </row>
    <row r="143" spans="2:8" ht="3" customHeight="1" x14ac:dyDescent="0.25">
      <c r="B143" s="54"/>
      <c r="C143" s="55"/>
      <c r="D143" s="55"/>
      <c r="E143" s="55"/>
      <c r="F143" s="55"/>
      <c r="G143" s="55"/>
      <c r="H143" s="50"/>
    </row>
    <row r="144" spans="2:8" ht="3" customHeight="1" x14ac:dyDescent="0.25"/>
    <row r="145" spans="2:8" ht="3" customHeight="1" thickBot="1" x14ac:dyDescent="0.3">
      <c r="B145" s="57"/>
      <c r="C145" s="111" t="s">
        <v>97</v>
      </c>
      <c r="D145" s="111"/>
      <c r="E145" s="51"/>
      <c r="F145" s="51"/>
      <c r="G145" s="51"/>
      <c r="H145" s="52"/>
    </row>
    <row r="146" spans="2:8" x14ac:dyDescent="0.25">
      <c r="B146" s="53"/>
      <c r="C146" s="112"/>
      <c r="D146" s="112"/>
      <c r="E146" s="46" t="s">
        <v>60</v>
      </c>
      <c r="F146" s="45" t="s">
        <v>56</v>
      </c>
      <c r="G146" s="62" t="s">
        <v>126</v>
      </c>
      <c r="H146" s="49"/>
    </row>
    <row r="147" spans="2:8" ht="15.75" thickBot="1" x14ac:dyDescent="0.3">
      <c r="B147" s="53"/>
      <c r="C147" s="61">
        <v>1</v>
      </c>
      <c r="D147" s="42"/>
      <c r="E147" s="47" t="str">
        <f>VLOOKUP(C147,Ctrl!$A$2:$D$22,3)</f>
        <v>-</v>
      </c>
      <c r="F147" s="48" t="str">
        <f>VLOOKUP(C147,Ctrl!$A$2:$D$22,4)</f>
        <v>-</v>
      </c>
      <c r="G147" s="63" t="str">
        <f>IF(C147=1,"-",IF(E150&lt;E147,"-",IF(E150&gt;F147,F147,E150)))</f>
        <v>-</v>
      </c>
      <c r="H147" s="49"/>
    </row>
    <row r="148" spans="2:8" x14ac:dyDescent="0.25">
      <c r="B148" s="53"/>
      <c r="C148" s="42"/>
      <c r="D148" s="42"/>
      <c r="E148" s="42"/>
      <c r="F148" s="42"/>
      <c r="G148" s="42"/>
      <c r="H148" s="49"/>
    </row>
    <row r="149" spans="2:8" x14ac:dyDescent="0.25">
      <c r="B149" s="53"/>
      <c r="C149" s="56" t="s">
        <v>57</v>
      </c>
      <c r="D149" s="113"/>
      <c r="E149" s="116" t="s">
        <v>58</v>
      </c>
      <c r="F149" s="117"/>
      <c r="G149" s="64"/>
      <c r="H149" s="49"/>
    </row>
    <row r="150" spans="2:8" x14ac:dyDescent="0.25">
      <c r="B150" s="53"/>
      <c r="C150" s="118" t="s">
        <v>59</v>
      </c>
      <c r="D150" s="114"/>
      <c r="E150" s="119">
        <v>0</v>
      </c>
      <c r="F150" s="49"/>
      <c r="G150" s="53"/>
      <c r="H150" s="49"/>
    </row>
    <row r="151" spans="2:8" x14ac:dyDescent="0.25">
      <c r="B151" s="53"/>
      <c r="C151" s="118"/>
      <c r="D151" s="114"/>
      <c r="E151" s="119"/>
      <c r="F151" s="49"/>
      <c r="G151" s="53"/>
      <c r="H151" s="49"/>
    </row>
    <row r="152" spans="2:8" x14ac:dyDescent="0.25">
      <c r="B152" s="53"/>
      <c r="C152" s="118"/>
      <c r="D152" s="114"/>
      <c r="E152" s="119"/>
      <c r="F152" s="49"/>
      <c r="G152" s="53"/>
      <c r="H152" s="49"/>
    </row>
    <row r="153" spans="2:8" x14ac:dyDescent="0.25">
      <c r="B153" s="53"/>
      <c r="C153" s="118"/>
      <c r="D153" s="115"/>
      <c r="E153" s="120"/>
      <c r="F153" s="50"/>
      <c r="G153" s="53"/>
      <c r="H153" s="49"/>
    </row>
    <row r="154" spans="2:8" ht="3" customHeight="1" x14ac:dyDescent="0.25">
      <c r="B154" s="54"/>
      <c r="C154" s="55"/>
      <c r="D154" s="55"/>
      <c r="E154" s="55"/>
      <c r="F154" s="55"/>
      <c r="G154" s="55"/>
      <c r="H154" s="50"/>
    </row>
    <row r="155" spans="2:8" ht="3" customHeight="1" x14ac:dyDescent="0.25"/>
    <row r="156" spans="2:8" ht="3" customHeight="1" thickBot="1" x14ac:dyDescent="0.3">
      <c r="B156" s="57"/>
      <c r="C156" s="111" t="s">
        <v>98</v>
      </c>
      <c r="D156" s="111"/>
      <c r="E156" s="51"/>
      <c r="F156" s="51"/>
      <c r="G156" s="51"/>
      <c r="H156" s="52"/>
    </row>
    <row r="157" spans="2:8" x14ac:dyDescent="0.25">
      <c r="B157" s="53"/>
      <c r="C157" s="112"/>
      <c r="D157" s="112"/>
      <c r="E157" s="46" t="s">
        <v>60</v>
      </c>
      <c r="F157" s="45" t="s">
        <v>56</v>
      </c>
      <c r="G157" s="62" t="s">
        <v>126</v>
      </c>
      <c r="H157" s="49"/>
    </row>
    <row r="158" spans="2:8" ht="15.75" thickBot="1" x14ac:dyDescent="0.3">
      <c r="B158" s="53"/>
      <c r="C158" s="61">
        <v>1</v>
      </c>
      <c r="D158" s="42"/>
      <c r="E158" s="47" t="str">
        <f>VLOOKUP(C158,Ctrl!$A$2:$D$22,3)</f>
        <v>-</v>
      </c>
      <c r="F158" s="48" t="str">
        <f>VLOOKUP(C158,Ctrl!$A$2:$D$22,4)</f>
        <v>-</v>
      </c>
      <c r="G158" s="63" t="str">
        <f>IF(C158=1,"-",IF(E161&lt;E158,"-",IF(E161&gt;F158,F158,E161)))</f>
        <v>-</v>
      </c>
      <c r="H158" s="49"/>
    </row>
    <row r="159" spans="2:8" x14ac:dyDescent="0.25">
      <c r="B159" s="53"/>
      <c r="C159" s="42"/>
      <c r="D159" s="42"/>
      <c r="E159" s="42"/>
      <c r="F159" s="42"/>
      <c r="G159" s="42"/>
      <c r="H159" s="49"/>
    </row>
    <row r="160" spans="2:8" x14ac:dyDescent="0.25">
      <c r="B160" s="53"/>
      <c r="C160" s="56" t="s">
        <v>57</v>
      </c>
      <c r="D160" s="113"/>
      <c r="E160" s="116" t="s">
        <v>58</v>
      </c>
      <c r="F160" s="117"/>
      <c r="G160" s="64"/>
      <c r="H160" s="49"/>
    </row>
    <row r="161" spans="2:8" x14ac:dyDescent="0.25">
      <c r="B161" s="53"/>
      <c r="C161" s="118" t="s">
        <v>59</v>
      </c>
      <c r="D161" s="114"/>
      <c r="E161" s="119">
        <v>0</v>
      </c>
      <c r="F161" s="49"/>
      <c r="G161" s="53"/>
      <c r="H161" s="49"/>
    </row>
    <row r="162" spans="2:8" x14ac:dyDescent="0.25">
      <c r="B162" s="53"/>
      <c r="C162" s="118"/>
      <c r="D162" s="114"/>
      <c r="E162" s="119"/>
      <c r="F162" s="49"/>
      <c r="G162" s="53"/>
      <c r="H162" s="49"/>
    </row>
    <row r="163" spans="2:8" x14ac:dyDescent="0.25">
      <c r="B163" s="53"/>
      <c r="C163" s="118"/>
      <c r="D163" s="114"/>
      <c r="E163" s="119"/>
      <c r="F163" s="49"/>
      <c r="G163" s="53"/>
      <c r="H163" s="49"/>
    </row>
    <row r="164" spans="2:8" x14ac:dyDescent="0.25">
      <c r="B164" s="53"/>
      <c r="C164" s="118"/>
      <c r="D164" s="115"/>
      <c r="E164" s="120"/>
      <c r="F164" s="50"/>
      <c r="G164" s="53"/>
      <c r="H164" s="49"/>
    </row>
    <row r="165" spans="2:8" ht="3" customHeight="1" x14ac:dyDescent="0.25">
      <c r="B165" s="54"/>
      <c r="C165" s="55"/>
      <c r="D165" s="55"/>
      <c r="E165" s="55"/>
      <c r="F165" s="55"/>
      <c r="G165" s="55"/>
      <c r="H165" s="50"/>
    </row>
    <row r="166" spans="2:8" ht="3" customHeight="1" x14ac:dyDescent="0.25"/>
    <row r="167" spans="2:8" ht="3" customHeight="1" thickBot="1" x14ac:dyDescent="0.3">
      <c r="B167" s="57"/>
      <c r="C167" s="111" t="s">
        <v>99</v>
      </c>
      <c r="D167" s="111"/>
      <c r="E167" s="51"/>
      <c r="F167" s="51"/>
      <c r="G167" s="51"/>
      <c r="H167" s="52"/>
    </row>
    <row r="168" spans="2:8" x14ac:dyDescent="0.25">
      <c r="B168" s="53"/>
      <c r="C168" s="112"/>
      <c r="D168" s="112"/>
      <c r="E168" s="46" t="s">
        <v>60</v>
      </c>
      <c r="F168" s="45" t="s">
        <v>56</v>
      </c>
      <c r="G168" s="62" t="s">
        <v>126</v>
      </c>
      <c r="H168" s="49"/>
    </row>
    <row r="169" spans="2:8" ht="15.75" thickBot="1" x14ac:dyDescent="0.3">
      <c r="B169" s="53"/>
      <c r="C169" s="61">
        <v>1</v>
      </c>
      <c r="D169" s="42"/>
      <c r="E169" s="47" t="str">
        <f>VLOOKUP(C169,Ctrl!$A$2:$D$22,3)</f>
        <v>-</v>
      </c>
      <c r="F169" s="48" t="str">
        <f>VLOOKUP(C169,Ctrl!$A$2:$D$22,4)</f>
        <v>-</v>
      </c>
      <c r="G169" s="63" t="str">
        <f>IF(C169=1,"-",IF(E172&lt;E169,"-",IF(E172&gt;F169,F169,E172)))</f>
        <v>-</v>
      </c>
      <c r="H169" s="49"/>
    </row>
    <row r="170" spans="2:8" x14ac:dyDescent="0.25">
      <c r="B170" s="53"/>
      <c r="C170" s="42"/>
      <c r="D170" s="42"/>
      <c r="E170" s="42"/>
      <c r="F170" s="42"/>
      <c r="G170" s="42"/>
      <c r="H170" s="49"/>
    </row>
    <row r="171" spans="2:8" x14ac:dyDescent="0.25">
      <c r="B171" s="53"/>
      <c r="C171" s="56" t="s">
        <v>57</v>
      </c>
      <c r="D171" s="113"/>
      <c r="E171" s="116" t="s">
        <v>58</v>
      </c>
      <c r="F171" s="117"/>
      <c r="G171" s="64"/>
      <c r="H171" s="49"/>
    </row>
    <row r="172" spans="2:8" x14ac:dyDescent="0.25">
      <c r="B172" s="53"/>
      <c r="C172" s="118" t="s">
        <v>59</v>
      </c>
      <c r="D172" s="114"/>
      <c r="E172" s="119">
        <v>0</v>
      </c>
      <c r="F172" s="49"/>
      <c r="G172" s="53"/>
      <c r="H172" s="49"/>
    </row>
    <row r="173" spans="2:8" x14ac:dyDescent="0.25">
      <c r="B173" s="53"/>
      <c r="C173" s="118"/>
      <c r="D173" s="114"/>
      <c r="E173" s="119"/>
      <c r="F173" s="49"/>
      <c r="G173" s="53"/>
      <c r="H173" s="49"/>
    </row>
    <row r="174" spans="2:8" x14ac:dyDescent="0.25">
      <c r="B174" s="53"/>
      <c r="C174" s="118"/>
      <c r="D174" s="114"/>
      <c r="E174" s="119"/>
      <c r="F174" s="49"/>
      <c r="G174" s="53"/>
      <c r="H174" s="49"/>
    </row>
    <row r="175" spans="2:8" x14ac:dyDescent="0.25">
      <c r="B175" s="53"/>
      <c r="C175" s="118"/>
      <c r="D175" s="115"/>
      <c r="E175" s="120"/>
      <c r="F175" s="50"/>
      <c r="G175" s="53"/>
      <c r="H175" s="49"/>
    </row>
    <row r="176" spans="2:8" ht="3" customHeight="1" x14ac:dyDescent="0.25">
      <c r="B176" s="54"/>
      <c r="C176" s="55"/>
      <c r="D176" s="55"/>
      <c r="E176" s="55"/>
      <c r="F176" s="55"/>
      <c r="G176" s="55"/>
      <c r="H176" s="50"/>
    </row>
    <row r="177" spans="2:8" ht="3" customHeight="1" x14ac:dyDescent="0.25"/>
    <row r="178" spans="2:8" ht="3" customHeight="1" thickBot="1" x14ac:dyDescent="0.3">
      <c r="B178" s="57"/>
      <c r="C178" s="111" t="s">
        <v>100</v>
      </c>
      <c r="D178" s="111"/>
      <c r="E178" s="51"/>
      <c r="F178" s="51"/>
      <c r="G178" s="51"/>
      <c r="H178" s="52"/>
    </row>
    <row r="179" spans="2:8" x14ac:dyDescent="0.25">
      <c r="B179" s="53"/>
      <c r="C179" s="112"/>
      <c r="D179" s="112"/>
      <c r="E179" s="46" t="s">
        <v>60</v>
      </c>
      <c r="F179" s="45" t="s">
        <v>56</v>
      </c>
      <c r="G179" s="62" t="s">
        <v>126</v>
      </c>
      <c r="H179" s="49"/>
    </row>
    <row r="180" spans="2:8" ht="15.75" thickBot="1" x14ac:dyDescent="0.3">
      <c r="B180" s="53"/>
      <c r="C180" s="61">
        <v>1</v>
      </c>
      <c r="D180" s="42"/>
      <c r="E180" s="47" t="str">
        <f>VLOOKUP(C180,Ctrl!$A$2:$D$22,3)</f>
        <v>-</v>
      </c>
      <c r="F180" s="48" t="str">
        <f>VLOOKUP(C180,Ctrl!$A$2:$D$22,4)</f>
        <v>-</v>
      </c>
      <c r="G180" s="63" t="str">
        <f>IF(C180=1,"-",IF(E183&lt;E180,"-",IF(E183&gt;F180,F180,E183)))</f>
        <v>-</v>
      </c>
      <c r="H180" s="49"/>
    </row>
    <row r="181" spans="2:8" x14ac:dyDescent="0.25">
      <c r="B181" s="53"/>
      <c r="C181" s="42"/>
      <c r="D181" s="42"/>
      <c r="E181" s="42"/>
      <c r="F181" s="42"/>
      <c r="G181" s="42"/>
      <c r="H181" s="49"/>
    </row>
    <row r="182" spans="2:8" x14ac:dyDescent="0.25">
      <c r="B182" s="53"/>
      <c r="C182" s="56" t="s">
        <v>57</v>
      </c>
      <c r="D182" s="113"/>
      <c r="E182" s="116" t="s">
        <v>58</v>
      </c>
      <c r="F182" s="117"/>
      <c r="G182" s="64"/>
      <c r="H182" s="49"/>
    </row>
    <row r="183" spans="2:8" x14ac:dyDescent="0.25">
      <c r="B183" s="53"/>
      <c r="C183" s="118" t="s">
        <v>59</v>
      </c>
      <c r="D183" s="114"/>
      <c r="E183" s="119">
        <v>0</v>
      </c>
      <c r="F183" s="49"/>
      <c r="G183" s="53"/>
      <c r="H183" s="49"/>
    </row>
    <row r="184" spans="2:8" x14ac:dyDescent="0.25">
      <c r="B184" s="53"/>
      <c r="C184" s="118"/>
      <c r="D184" s="114"/>
      <c r="E184" s="119"/>
      <c r="F184" s="49"/>
      <c r="G184" s="53"/>
      <c r="H184" s="49"/>
    </row>
    <row r="185" spans="2:8" x14ac:dyDescent="0.25">
      <c r="B185" s="53"/>
      <c r="C185" s="118"/>
      <c r="D185" s="114"/>
      <c r="E185" s="119"/>
      <c r="F185" s="49"/>
      <c r="G185" s="53"/>
      <c r="H185" s="49"/>
    </row>
    <row r="186" spans="2:8" x14ac:dyDescent="0.25">
      <c r="B186" s="53"/>
      <c r="C186" s="118"/>
      <c r="D186" s="115"/>
      <c r="E186" s="120"/>
      <c r="F186" s="50"/>
      <c r="G186" s="53"/>
      <c r="H186" s="49"/>
    </row>
    <row r="187" spans="2:8" ht="3" customHeight="1" x14ac:dyDescent="0.25">
      <c r="B187" s="54"/>
      <c r="C187" s="55"/>
      <c r="D187" s="55"/>
      <c r="E187" s="55"/>
      <c r="F187" s="55"/>
      <c r="G187" s="55"/>
      <c r="H187" s="50"/>
    </row>
    <row r="188" spans="2:8" ht="3" customHeight="1" x14ac:dyDescent="0.25"/>
    <row r="189" spans="2:8" ht="3" customHeight="1" thickBot="1" x14ac:dyDescent="0.3">
      <c r="B189" s="57"/>
      <c r="C189" s="111" t="s">
        <v>101</v>
      </c>
      <c r="D189" s="111"/>
      <c r="E189" s="51"/>
      <c r="F189" s="51"/>
      <c r="G189" s="51"/>
      <c r="H189" s="52"/>
    </row>
    <row r="190" spans="2:8" x14ac:dyDescent="0.25">
      <c r="B190" s="53"/>
      <c r="C190" s="112"/>
      <c r="D190" s="112"/>
      <c r="E190" s="46" t="s">
        <v>60</v>
      </c>
      <c r="F190" s="45" t="s">
        <v>56</v>
      </c>
      <c r="G190" s="62" t="s">
        <v>126</v>
      </c>
      <c r="H190" s="49"/>
    </row>
    <row r="191" spans="2:8" ht="15.75" thickBot="1" x14ac:dyDescent="0.3">
      <c r="B191" s="53"/>
      <c r="C191" s="61">
        <v>1</v>
      </c>
      <c r="D191" s="42"/>
      <c r="E191" s="47" t="str">
        <f>VLOOKUP(C191,Ctrl!$A$2:$D$22,3)</f>
        <v>-</v>
      </c>
      <c r="F191" s="48" t="str">
        <f>VLOOKUP(C191,Ctrl!$A$2:$D$22,4)</f>
        <v>-</v>
      </c>
      <c r="G191" s="63" t="str">
        <f>IF(C191=1,"-",IF(E194&lt;E191,"-",IF(E194&gt;F191,F191,E194)))</f>
        <v>-</v>
      </c>
      <c r="H191" s="49"/>
    </row>
    <row r="192" spans="2:8" x14ac:dyDescent="0.25">
      <c r="B192" s="53"/>
      <c r="C192" s="42"/>
      <c r="D192" s="42"/>
      <c r="E192" s="42"/>
      <c r="F192" s="42"/>
      <c r="G192" s="42"/>
      <c r="H192" s="49"/>
    </row>
    <row r="193" spans="2:8" x14ac:dyDescent="0.25">
      <c r="B193" s="53"/>
      <c r="C193" s="56" t="s">
        <v>57</v>
      </c>
      <c r="D193" s="113"/>
      <c r="E193" s="116" t="s">
        <v>58</v>
      </c>
      <c r="F193" s="117"/>
      <c r="G193" s="64"/>
      <c r="H193" s="49"/>
    </row>
    <row r="194" spans="2:8" x14ac:dyDescent="0.25">
      <c r="B194" s="53"/>
      <c r="C194" s="118" t="s">
        <v>59</v>
      </c>
      <c r="D194" s="114"/>
      <c r="E194" s="119">
        <v>0</v>
      </c>
      <c r="F194" s="49"/>
      <c r="G194" s="53"/>
      <c r="H194" s="49"/>
    </row>
    <row r="195" spans="2:8" x14ac:dyDescent="0.25">
      <c r="B195" s="53"/>
      <c r="C195" s="118"/>
      <c r="D195" s="114"/>
      <c r="E195" s="119"/>
      <c r="F195" s="49"/>
      <c r="G195" s="53"/>
      <c r="H195" s="49"/>
    </row>
    <row r="196" spans="2:8" x14ac:dyDescent="0.25">
      <c r="B196" s="53"/>
      <c r="C196" s="118"/>
      <c r="D196" s="114"/>
      <c r="E196" s="119"/>
      <c r="F196" s="49"/>
      <c r="G196" s="53"/>
      <c r="H196" s="49"/>
    </row>
    <row r="197" spans="2:8" x14ac:dyDescent="0.25">
      <c r="B197" s="53"/>
      <c r="C197" s="118"/>
      <c r="D197" s="115"/>
      <c r="E197" s="120"/>
      <c r="F197" s="50"/>
      <c r="G197" s="53"/>
      <c r="H197" s="49"/>
    </row>
    <row r="198" spans="2:8" ht="3" customHeight="1" x14ac:dyDescent="0.25">
      <c r="B198" s="54"/>
      <c r="C198" s="55"/>
      <c r="D198" s="55"/>
      <c r="E198" s="55"/>
      <c r="F198" s="55"/>
      <c r="G198" s="55"/>
      <c r="H198" s="50"/>
    </row>
    <row r="199" spans="2:8" ht="3" customHeight="1" x14ac:dyDescent="0.25"/>
    <row r="200" spans="2:8" ht="3" customHeight="1" thickBot="1" x14ac:dyDescent="0.3">
      <c r="B200" s="57"/>
      <c r="C200" s="111" t="s">
        <v>102</v>
      </c>
      <c r="D200" s="111"/>
      <c r="E200" s="51"/>
      <c r="F200" s="51"/>
      <c r="G200" s="51"/>
      <c r="H200" s="52"/>
    </row>
    <row r="201" spans="2:8" x14ac:dyDescent="0.25">
      <c r="B201" s="53"/>
      <c r="C201" s="112"/>
      <c r="D201" s="112"/>
      <c r="E201" s="46" t="s">
        <v>60</v>
      </c>
      <c r="F201" s="45" t="s">
        <v>56</v>
      </c>
      <c r="G201" s="62" t="s">
        <v>126</v>
      </c>
      <c r="H201" s="49"/>
    </row>
    <row r="202" spans="2:8" ht="15.75" thickBot="1" x14ac:dyDescent="0.3">
      <c r="B202" s="53"/>
      <c r="C202" s="61">
        <v>1</v>
      </c>
      <c r="D202" s="42"/>
      <c r="E202" s="47" t="str">
        <f>VLOOKUP(C202,Ctrl!$A$2:$D$22,3)</f>
        <v>-</v>
      </c>
      <c r="F202" s="48" t="str">
        <f>VLOOKUP(C202,Ctrl!$A$2:$D$22,4)</f>
        <v>-</v>
      </c>
      <c r="G202" s="63" t="str">
        <f>IF(C202=1,"-",IF(E205&lt;E202,"-",IF(E205&gt;F202,F202,E205)))</f>
        <v>-</v>
      </c>
      <c r="H202" s="49"/>
    </row>
    <row r="203" spans="2:8" x14ac:dyDescent="0.25">
      <c r="B203" s="53"/>
      <c r="C203" s="42"/>
      <c r="D203" s="42"/>
      <c r="E203" s="42"/>
      <c r="F203" s="42"/>
      <c r="G203" s="42"/>
      <c r="H203" s="49"/>
    </row>
    <row r="204" spans="2:8" x14ac:dyDescent="0.25">
      <c r="B204" s="53"/>
      <c r="C204" s="56" t="s">
        <v>57</v>
      </c>
      <c r="D204" s="113"/>
      <c r="E204" s="116" t="s">
        <v>58</v>
      </c>
      <c r="F204" s="117"/>
      <c r="G204" s="64"/>
      <c r="H204" s="49"/>
    </row>
    <row r="205" spans="2:8" x14ac:dyDescent="0.25">
      <c r="B205" s="53"/>
      <c r="C205" s="118" t="s">
        <v>59</v>
      </c>
      <c r="D205" s="114"/>
      <c r="E205" s="119">
        <v>0</v>
      </c>
      <c r="F205" s="49"/>
      <c r="G205" s="53"/>
      <c r="H205" s="49"/>
    </row>
    <row r="206" spans="2:8" x14ac:dyDescent="0.25">
      <c r="B206" s="53"/>
      <c r="C206" s="118"/>
      <c r="D206" s="114"/>
      <c r="E206" s="119"/>
      <c r="F206" s="49"/>
      <c r="G206" s="53"/>
      <c r="H206" s="49"/>
    </row>
    <row r="207" spans="2:8" x14ac:dyDescent="0.25">
      <c r="B207" s="53"/>
      <c r="C207" s="118"/>
      <c r="D207" s="114"/>
      <c r="E207" s="119"/>
      <c r="F207" s="49"/>
      <c r="G207" s="53"/>
      <c r="H207" s="49"/>
    </row>
    <row r="208" spans="2:8" x14ac:dyDescent="0.25">
      <c r="B208" s="53"/>
      <c r="C208" s="118"/>
      <c r="D208" s="115"/>
      <c r="E208" s="120"/>
      <c r="F208" s="50"/>
      <c r="G208" s="53"/>
      <c r="H208" s="49"/>
    </row>
    <row r="209" spans="2:8" ht="3" customHeight="1" x14ac:dyDescent="0.25">
      <c r="B209" s="54"/>
      <c r="C209" s="55"/>
      <c r="D209" s="55"/>
      <c r="E209" s="55"/>
      <c r="F209" s="55"/>
      <c r="G209" s="55"/>
      <c r="H209" s="50"/>
    </row>
    <row r="210" spans="2:8" ht="3" customHeight="1" x14ac:dyDescent="0.25"/>
    <row r="211" spans="2:8" ht="3" customHeight="1" thickBot="1" x14ac:dyDescent="0.3">
      <c r="B211" s="57"/>
      <c r="C211" s="111" t="s">
        <v>103</v>
      </c>
      <c r="D211" s="111"/>
      <c r="E211" s="51"/>
      <c r="F211" s="51"/>
      <c r="G211" s="51"/>
      <c r="H211" s="52"/>
    </row>
    <row r="212" spans="2:8" x14ac:dyDescent="0.25">
      <c r="B212" s="53"/>
      <c r="C212" s="112"/>
      <c r="D212" s="112"/>
      <c r="E212" s="46" t="s">
        <v>60</v>
      </c>
      <c r="F212" s="45" t="s">
        <v>56</v>
      </c>
      <c r="G212" s="62" t="s">
        <v>126</v>
      </c>
      <c r="H212" s="49"/>
    </row>
    <row r="213" spans="2:8" ht="15.75" thickBot="1" x14ac:dyDescent="0.3">
      <c r="B213" s="53"/>
      <c r="C213" s="61">
        <v>1</v>
      </c>
      <c r="D213" s="42"/>
      <c r="E213" s="47" t="str">
        <f>VLOOKUP(C213,Ctrl!$A$2:$D$22,3)</f>
        <v>-</v>
      </c>
      <c r="F213" s="48" t="str">
        <f>VLOOKUP(C213,Ctrl!$A$2:$D$22,4)</f>
        <v>-</v>
      </c>
      <c r="G213" s="63" t="str">
        <f>IF(C213=1,"-",IF(E216&lt;E213,"-",IF(E216&gt;F213,F213,E216)))</f>
        <v>-</v>
      </c>
      <c r="H213" s="49"/>
    </row>
    <row r="214" spans="2:8" x14ac:dyDescent="0.25">
      <c r="B214" s="53"/>
      <c r="C214" s="42"/>
      <c r="D214" s="42"/>
      <c r="E214" s="42"/>
      <c r="F214" s="42"/>
      <c r="G214" s="42"/>
      <c r="H214" s="49"/>
    </row>
    <row r="215" spans="2:8" x14ac:dyDescent="0.25">
      <c r="B215" s="53"/>
      <c r="C215" s="56" t="s">
        <v>57</v>
      </c>
      <c r="D215" s="113"/>
      <c r="E215" s="116" t="s">
        <v>58</v>
      </c>
      <c r="F215" s="117"/>
      <c r="G215" s="64"/>
      <c r="H215" s="49"/>
    </row>
    <row r="216" spans="2:8" x14ac:dyDescent="0.25">
      <c r="B216" s="53"/>
      <c r="C216" s="118" t="s">
        <v>59</v>
      </c>
      <c r="D216" s="114"/>
      <c r="E216" s="119">
        <v>0</v>
      </c>
      <c r="F216" s="49"/>
      <c r="G216" s="53"/>
      <c r="H216" s="49"/>
    </row>
    <row r="217" spans="2:8" x14ac:dyDescent="0.25">
      <c r="B217" s="53"/>
      <c r="C217" s="118"/>
      <c r="D217" s="114"/>
      <c r="E217" s="119"/>
      <c r="F217" s="49"/>
      <c r="G217" s="53"/>
      <c r="H217" s="49"/>
    </row>
    <row r="218" spans="2:8" x14ac:dyDescent="0.25">
      <c r="B218" s="53"/>
      <c r="C218" s="118"/>
      <c r="D218" s="114"/>
      <c r="E218" s="119"/>
      <c r="F218" s="49"/>
      <c r="G218" s="53"/>
      <c r="H218" s="49"/>
    </row>
    <row r="219" spans="2:8" x14ac:dyDescent="0.25">
      <c r="B219" s="53"/>
      <c r="C219" s="118"/>
      <c r="D219" s="115"/>
      <c r="E219" s="120"/>
      <c r="F219" s="50"/>
      <c r="G219" s="53"/>
      <c r="H219" s="49"/>
    </row>
    <row r="220" spans="2:8" ht="3" customHeight="1" x14ac:dyDescent="0.25">
      <c r="B220" s="54"/>
      <c r="C220" s="55"/>
      <c r="D220" s="55"/>
      <c r="E220" s="55"/>
      <c r="F220" s="55"/>
      <c r="G220" s="55"/>
      <c r="H220" s="50"/>
    </row>
  </sheetData>
  <sheetProtection password="E2FC" sheet="1" objects="1" scenarios="1" selectLockedCells="1"/>
  <mergeCells count="100">
    <mergeCell ref="D6:D10"/>
    <mergeCell ref="E7:E10"/>
    <mergeCell ref="C7:C10"/>
    <mergeCell ref="E6:F6"/>
    <mergeCell ref="C2:D3"/>
    <mergeCell ref="C13:D14"/>
    <mergeCell ref="D17:D21"/>
    <mergeCell ref="E17:F17"/>
    <mergeCell ref="C18:C21"/>
    <mergeCell ref="E18:E21"/>
    <mergeCell ref="C24:D25"/>
    <mergeCell ref="D28:D32"/>
    <mergeCell ref="E28:F28"/>
    <mergeCell ref="C29:C32"/>
    <mergeCell ref="E29:E32"/>
    <mergeCell ref="C35:D36"/>
    <mergeCell ref="D39:D43"/>
    <mergeCell ref="E39:F39"/>
    <mergeCell ref="C40:C43"/>
    <mergeCell ref="E40:E43"/>
    <mergeCell ref="C46:D47"/>
    <mergeCell ref="D50:D54"/>
    <mergeCell ref="E50:F50"/>
    <mergeCell ref="C51:C54"/>
    <mergeCell ref="E51:E54"/>
    <mergeCell ref="C57:D58"/>
    <mergeCell ref="C112:D113"/>
    <mergeCell ref="C79:D80"/>
    <mergeCell ref="E73:E76"/>
    <mergeCell ref="D72:D76"/>
    <mergeCell ref="C73:C76"/>
    <mergeCell ref="E72:F72"/>
    <mergeCell ref="C68:D69"/>
    <mergeCell ref="E95:E98"/>
    <mergeCell ref="D94:D98"/>
    <mergeCell ref="C95:C98"/>
    <mergeCell ref="E94:F94"/>
    <mergeCell ref="C90:D91"/>
    <mergeCell ref="E84:E87"/>
    <mergeCell ref="D83:D87"/>
    <mergeCell ref="C84:C87"/>
    <mergeCell ref="D127:D131"/>
    <mergeCell ref="E127:F127"/>
    <mergeCell ref="C128:C131"/>
    <mergeCell ref="E128:E131"/>
    <mergeCell ref="E62:E65"/>
    <mergeCell ref="D61:D65"/>
    <mergeCell ref="C62:C65"/>
    <mergeCell ref="E61:F61"/>
    <mergeCell ref="E83:F83"/>
    <mergeCell ref="E106:E109"/>
    <mergeCell ref="D105:D109"/>
    <mergeCell ref="C106:C109"/>
    <mergeCell ref="E105:F105"/>
    <mergeCell ref="C101:D102"/>
    <mergeCell ref="D116:D120"/>
    <mergeCell ref="E116:F116"/>
    <mergeCell ref="C117:C120"/>
    <mergeCell ref="E117:E120"/>
    <mergeCell ref="C123:D124"/>
    <mergeCell ref="D160:D164"/>
    <mergeCell ref="E160:F160"/>
    <mergeCell ref="C161:C164"/>
    <mergeCell ref="E161:E164"/>
    <mergeCell ref="C134:D135"/>
    <mergeCell ref="D138:D142"/>
    <mergeCell ref="E138:F138"/>
    <mergeCell ref="C139:C142"/>
    <mergeCell ref="E139:E142"/>
    <mergeCell ref="C145:D146"/>
    <mergeCell ref="D149:D153"/>
    <mergeCell ref="E149:F149"/>
    <mergeCell ref="C150:C153"/>
    <mergeCell ref="E150:E153"/>
    <mergeCell ref="C156:D157"/>
    <mergeCell ref="D193:D197"/>
    <mergeCell ref="E193:F193"/>
    <mergeCell ref="C194:C197"/>
    <mergeCell ref="E194:E197"/>
    <mergeCell ref="C167:D168"/>
    <mergeCell ref="D171:D175"/>
    <mergeCell ref="E171:F171"/>
    <mergeCell ref="C172:C175"/>
    <mergeCell ref="E172:E175"/>
    <mergeCell ref="C178:D179"/>
    <mergeCell ref="D182:D186"/>
    <mergeCell ref="E182:F182"/>
    <mergeCell ref="C183:C186"/>
    <mergeCell ref="E183:E186"/>
    <mergeCell ref="C189:D190"/>
    <mergeCell ref="D215:D219"/>
    <mergeCell ref="E215:F215"/>
    <mergeCell ref="C216:C219"/>
    <mergeCell ref="E216:E219"/>
    <mergeCell ref="C200:D201"/>
    <mergeCell ref="D204:D208"/>
    <mergeCell ref="E204:F204"/>
    <mergeCell ref="C205:C208"/>
    <mergeCell ref="E205:E208"/>
    <mergeCell ref="C211:D2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fitToHeight="4" orientation="landscape" r:id="rId1"/>
  <rowBreaks count="3" manualBreakCount="3">
    <brk id="55" max="16383" man="1"/>
    <brk id="110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180975</xdr:rowOff>
                  </from>
                  <to>
                    <xdr:col>3</xdr:col>
                    <xdr:colOff>9058275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57150</xdr:colOff>
                    <xdr:row>6</xdr:row>
                    <xdr:rowOff>47625</xdr:rowOff>
                  </from>
                  <to>
                    <xdr:col>5</xdr:col>
                    <xdr:colOff>457200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defaultSize="0" autoLine="0" autoPict="0">
                <anchor moveWithCells="1">
                  <from>
                    <xdr:col>2</xdr:col>
                    <xdr:colOff>38100</xdr:colOff>
                    <xdr:row>13</xdr:row>
                    <xdr:rowOff>180975</xdr:rowOff>
                  </from>
                  <to>
                    <xdr:col>3</xdr:col>
                    <xdr:colOff>9058275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Spinner 7">
              <controlPr locked="0" defaultSize="0" autoPict="0">
                <anchor moveWithCells="1" sizeWithCells="1">
                  <from>
                    <xdr:col>5</xdr:col>
                    <xdr:colOff>57150</xdr:colOff>
                    <xdr:row>17</xdr:row>
                    <xdr:rowOff>47625</xdr:rowOff>
                  </from>
                  <to>
                    <xdr:col>5</xdr:col>
                    <xdr:colOff>457200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171450</xdr:rowOff>
                  </from>
                  <to>
                    <xdr:col>3</xdr:col>
                    <xdr:colOff>9058275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Spinner 9">
              <controlPr defaultSize="0" autoPict="0">
                <anchor moveWithCells="1" sizeWithCells="1">
                  <from>
                    <xdr:col>5</xdr:col>
                    <xdr:colOff>57150</xdr:colOff>
                    <xdr:row>28</xdr:row>
                    <xdr:rowOff>47625</xdr:rowOff>
                  </from>
                  <to>
                    <xdr:col>5</xdr:col>
                    <xdr:colOff>457200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35</xdr:row>
                    <xdr:rowOff>180975</xdr:rowOff>
                  </from>
                  <to>
                    <xdr:col>3</xdr:col>
                    <xdr:colOff>9058275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5</xdr:col>
                    <xdr:colOff>57150</xdr:colOff>
                    <xdr:row>39</xdr:row>
                    <xdr:rowOff>47625</xdr:rowOff>
                  </from>
                  <to>
                    <xdr:col>5</xdr:col>
                    <xdr:colOff>457200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46</xdr:row>
                    <xdr:rowOff>180975</xdr:rowOff>
                  </from>
                  <to>
                    <xdr:col>3</xdr:col>
                    <xdr:colOff>9058275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5</xdr:col>
                    <xdr:colOff>57150</xdr:colOff>
                    <xdr:row>50</xdr:row>
                    <xdr:rowOff>47625</xdr:rowOff>
                  </from>
                  <to>
                    <xdr:col>5</xdr:col>
                    <xdr:colOff>457200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57</xdr:row>
                    <xdr:rowOff>180975</xdr:rowOff>
                  </from>
                  <to>
                    <xdr:col>3</xdr:col>
                    <xdr:colOff>9058275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5</xdr:col>
                    <xdr:colOff>57150</xdr:colOff>
                    <xdr:row>61</xdr:row>
                    <xdr:rowOff>47625</xdr:rowOff>
                  </from>
                  <to>
                    <xdr:col>5</xdr:col>
                    <xdr:colOff>457200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68</xdr:row>
                    <xdr:rowOff>180975</xdr:rowOff>
                  </from>
                  <to>
                    <xdr:col>3</xdr:col>
                    <xdr:colOff>9058275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5</xdr:col>
                    <xdr:colOff>57150</xdr:colOff>
                    <xdr:row>72</xdr:row>
                    <xdr:rowOff>47625</xdr:rowOff>
                  </from>
                  <to>
                    <xdr:col>5</xdr:col>
                    <xdr:colOff>457200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79</xdr:row>
                    <xdr:rowOff>171450</xdr:rowOff>
                  </from>
                  <to>
                    <xdr:col>3</xdr:col>
                    <xdr:colOff>9058275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5</xdr:col>
                    <xdr:colOff>57150</xdr:colOff>
                    <xdr:row>83</xdr:row>
                    <xdr:rowOff>47625</xdr:rowOff>
                  </from>
                  <to>
                    <xdr:col>5</xdr:col>
                    <xdr:colOff>457200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90</xdr:row>
                    <xdr:rowOff>180975</xdr:rowOff>
                  </from>
                  <to>
                    <xdr:col>3</xdr:col>
                    <xdr:colOff>9058275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5</xdr:col>
                    <xdr:colOff>57150</xdr:colOff>
                    <xdr:row>94</xdr:row>
                    <xdr:rowOff>47625</xdr:rowOff>
                  </from>
                  <to>
                    <xdr:col>5</xdr:col>
                    <xdr:colOff>457200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101</xdr:row>
                    <xdr:rowOff>180975</xdr:rowOff>
                  </from>
                  <to>
                    <xdr:col>3</xdr:col>
                    <xdr:colOff>9058275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5</xdr:col>
                    <xdr:colOff>57150</xdr:colOff>
                    <xdr:row>105</xdr:row>
                    <xdr:rowOff>47625</xdr:rowOff>
                  </from>
                  <to>
                    <xdr:col>5</xdr:col>
                    <xdr:colOff>457200</xdr:colOff>
                    <xdr:row>108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Drop Down 26">
              <controlPr defaultSize="0" autoLine="0" autoPict="0">
                <anchor moveWithCells="1">
                  <from>
                    <xdr:col>2</xdr:col>
                    <xdr:colOff>38100</xdr:colOff>
                    <xdr:row>112</xdr:row>
                    <xdr:rowOff>180975</xdr:rowOff>
                  </from>
                  <to>
                    <xdr:col>3</xdr:col>
                    <xdr:colOff>9058275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457200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Drop Down 28">
              <controlPr defaultSize="0" autoLine="0" autoPict="0">
                <anchor moveWithCells="1">
                  <from>
                    <xdr:col>2</xdr:col>
                    <xdr:colOff>38100</xdr:colOff>
                    <xdr:row>123</xdr:row>
                    <xdr:rowOff>180975</xdr:rowOff>
                  </from>
                  <to>
                    <xdr:col>3</xdr:col>
                    <xdr:colOff>9058275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locked="0" defaultSize="0" autoPict="0">
                <anchor moveWithCells="1" sizeWithCells="1">
                  <from>
                    <xdr:col>5</xdr:col>
                    <xdr:colOff>57150</xdr:colOff>
                    <xdr:row>127</xdr:row>
                    <xdr:rowOff>47625</xdr:rowOff>
                  </from>
                  <to>
                    <xdr:col>5</xdr:col>
                    <xdr:colOff>457200</xdr:colOff>
                    <xdr:row>130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Drop Down 30">
              <controlPr defaultSize="0" autoLine="0" autoPict="0">
                <anchor moveWithCells="1">
                  <from>
                    <xdr:col>2</xdr:col>
                    <xdr:colOff>38100</xdr:colOff>
                    <xdr:row>134</xdr:row>
                    <xdr:rowOff>171450</xdr:rowOff>
                  </from>
                  <to>
                    <xdr:col>3</xdr:col>
                    <xdr:colOff>9058275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5</xdr:col>
                    <xdr:colOff>57150</xdr:colOff>
                    <xdr:row>138</xdr:row>
                    <xdr:rowOff>47625</xdr:rowOff>
                  </from>
                  <to>
                    <xdr:col>5</xdr:col>
                    <xdr:colOff>457200</xdr:colOff>
                    <xdr:row>141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Drop Down 32">
              <controlPr defaultSize="0" autoLine="0" autoPict="0">
                <anchor moveWithCells="1">
                  <from>
                    <xdr:col>2</xdr:col>
                    <xdr:colOff>38100</xdr:colOff>
                    <xdr:row>145</xdr:row>
                    <xdr:rowOff>180975</xdr:rowOff>
                  </from>
                  <to>
                    <xdr:col>3</xdr:col>
                    <xdr:colOff>9058275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5</xdr:col>
                    <xdr:colOff>57150</xdr:colOff>
                    <xdr:row>149</xdr:row>
                    <xdr:rowOff>47625</xdr:rowOff>
                  </from>
                  <to>
                    <xdr:col>5</xdr:col>
                    <xdr:colOff>457200</xdr:colOff>
                    <xdr:row>152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Drop Down 34">
              <controlPr defaultSize="0" autoLine="0" autoPict="0">
                <anchor moveWithCells="1">
                  <from>
                    <xdr:col>2</xdr:col>
                    <xdr:colOff>38100</xdr:colOff>
                    <xdr:row>156</xdr:row>
                    <xdr:rowOff>180975</xdr:rowOff>
                  </from>
                  <to>
                    <xdr:col>3</xdr:col>
                    <xdr:colOff>9058275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5</xdr:col>
                    <xdr:colOff>57150</xdr:colOff>
                    <xdr:row>160</xdr:row>
                    <xdr:rowOff>47625</xdr:rowOff>
                  </from>
                  <to>
                    <xdr:col>5</xdr:col>
                    <xdr:colOff>457200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Drop Down 36">
              <controlPr defaultSize="0" autoLine="0" autoPict="0">
                <anchor moveWithCells="1">
                  <from>
                    <xdr:col>2</xdr:col>
                    <xdr:colOff>38100</xdr:colOff>
                    <xdr:row>167</xdr:row>
                    <xdr:rowOff>180975</xdr:rowOff>
                  </from>
                  <to>
                    <xdr:col>3</xdr:col>
                    <xdr:colOff>9058275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5</xdr:col>
                    <xdr:colOff>57150</xdr:colOff>
                    <xdr:row>171</xdr:row>
                    <xdr:rowOff>47625</xdr:rowOff>
                  </from>
                  <to>
                    <xdr:col>5</xdr:col>
                    <xdr:colOff>457200</xdr:colOff>
                    <xdr:row>174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Drop Down 38">
              <controlPr defaultSize="0" autoLine="0" autoPict="0">
                <anchor moveWithCells="1">
                  <from>
                    <xdr:col>2</xdr:col>
                    <xdr:colOff>38100</xdr:colOff>
                    <xdr:row>178</xdr:row>
                    <xdr:rowOff>180975</xdr:rowOff>
                  </from>
                  <to>
                    <xdr:col>3</xdr:col>
                    <xdr:colOff>9058275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Spinner 39">
              <controlPr defaultSize="0" autoPict="0">
                <anchor moveWithCells="1" sizeWithCells="1">
                  <from>
                    <xdr:col>5</xdr:col>
                    <xdr:colOff>57150</xdr:colOff>
                    <xdr:row>182</xdr:row>
                    <xdr:rowOff>47625</xdr:rowOff>
                  </from>
                  <to>
                    <xdr:col>5</xdr:col>
                    <xdr:colOff>457200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Drop Down 40">
              <controlPr defaultSize="0" autoLine="0" autoPict="0">
                <anchor moveWithCells="1">
                  <from>
                    <xdr:col>2</xdr:col>
                    <xdr:colOff>38100</xdr:colOff>
                    <xdr:row>189</xdr:row>
                    <xdr:rowOff>171450</xdr:rowOff>
                  </from>
                  <to>
                    <xdr:col>3</xdr:col>
                    <xdr:colOff>9058275</xdr:colOff>
                    <xdr:row>190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Spinner 41">
              <controlPr defaultSize="0" autoPict="0">
                <anchor moveWithCells="1" sizeWithCells="1">
                  <from>
                    <xdr:col>5</xdr:col>
                    <xdr:colOff>57150</xdr:colOff>
                    <xdr:row>193</xdr:row>
                    <xdr:rowOff>47625</xdr:rowOff>
                  </from>
                  <to>
                    <xdr:col>5</xdr:col>
                    <xdr:colOff>457200</xdr:colOff>
                    <xdr:row>196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Drop Down 42">
              <controlPr defaultSize="0" autoLine="0" autoPict="0">
                <anchor moveWithCells="1">
                  <from>
                    <xdr:col>2</xdr:col>
                    <xdr:colOff>38100</xdr:colOff>
                    <xdr:row>200</xdr:row>
                    <xdr:rowOff>180975</xdr:rowOff>
                  </from>
                  <to>
                    <xdr:col>3</xdr:col>
                    <xdr:colOff>9058275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Spinner 43">
              <controlPr defaultSize="0" autoPict="0">
                <anchor moveWithCells="1" sizeWithCells="1">
                  <from>
                    <xdr:col>5</xdr:col>
                    <xdr:colOff>57150</xdr:colOff>
                    <xdr:row>204</xdr:row>
                    <xdr:rowOff>47625</xdr:rowOff>
                  </from>
                  <to>
                    <xdr:col>5</xdr:col>
                    <xdr:colOff>457200</xdr:colOff>
                    <xdr:row>207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Drop Down 44">
              <controlPr defaultSize="0" autoLine="0" autoPict="0">
                <anchor moveWithCells="1">
                  <from>
                    <xdr:col>2</xdr:col>
                    <xdr:colOff>38100</xdr:colOff>
                    <xdr:row>212</xdr:row>
                    <xdr:rowOff>0</xdr:rowOff>
                  </from>
                  <to>
                    <xdr:col>3</xdr:col>
                    <xdr:colOff>9058275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Spinner 45">
              <controlPr defaultSize="0" autoPict="0">
                <anchor moveWithCells="1" sizeWithCells="1">
                  <from>
                    <xdr:col>5</xdr:col>
                    <xdr:colOff>57150</xdr:colOff>
                    <xdr:row>215</xdr:row>
                    <xdr:rowOff>47625</xdr:rowOff>
                  </from>
                  <to>
                    <xdr:col>5</xdr:col>
                    <xdr:colOff>457200</xdr:colOff>
                    <xdr:row>218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AC48"/>
  <sheetViews>
    <sheetView showGridLines="0" workbookViewId="0">
      <selection activeCell="V25" sqref="V25"/>
    </sheetView>
  </sheetViews>
  <sheetFormatPr defaultRowHeight="15" x14ac:dyDescent="0.25"/>
  <cols>
    <col min="1" max="1" width="3" bestFit="1" customWidth="1"/>
    <col min="2" max="2" width="111.42578125" customWidth="1"/>
    <col min="5" max="5" width="4.5703125" bestFit="1" customWidth="1"/>
    <col min="6" max="6" width="3.85546875" customWidth="1"/>
    <col min="7" max="25" width="3.7109375" customWidth="1"/>
    <col min="26" max="26" width="5.7109375" customWidth="1"/>
    <col min="27" max="27" width="5.140625" customWidth="1"/>
  </cols>
  <sheetData>
    <row r="1" spans="1:27" x14ac:dyDescent="0.25">
      <c r="E1" s="39" t="s">
        <v>66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87</v>
      </c>
      <c r="T1" s="39" t="s">
        <v>88</v>
      </c>
      <c r="U1" s="39" t="s">
        <v>89</v>
      </c>
      <c r="V1" s="39" t="s">
        <v>90</v>
      </c>
      <c r="W1" s="39" t="s">
        <v>91</v>
      </c>
      <c r="X1" s="39" t="s">
        <v>92</v>
      </c>
      <c r="Y1" s="39" t="s">
        <v>93</v>
      </c>
      <c r="Z1" s="39" t="s">
        <v>66</v>
      </c>
    </row>
    <row r="2" spans="1:27" x14ac:dyDescent="0.25">
      <c r="A2">
        <v>1</v>
      </c>
      <c r="B2" s="60" t="s">
        <v>65</v>
      </c>
      <c r="C2" s="39" t="s">
        <v>66</v>
      </c>
      <c r="D2" s="39" t="s">
        <v>66</v>
      </c>
      <c r="E2" s="40" t="s">
        <v>73</v>
      </c>
      <c r="F2" s="41">
        <f t="shared" ref="F2:Y2" ca="1" si="0">INDIRECT(F24)</f>
        <v>21</v>
      </c>
      <c r="G2" s="41">
        <f t="shared" ca="1" si="0"/>
        <v>6</v>
      </c>
      <c r="H2" s="41">
        <f t="shared" ca="1" si="0"/>
        <v>11</v>
      </c>
      <c r="I2" s="41">
        <f t="shared" ca="1" si="0"/>
        <v>12</v>
      </c>
      <c r="J2" s="41">
        <f t="shared" ca="1" si="0"/>
        <v>21</v>
      </c>
      <c r="K2" s="41">
        <f t="shared" ca="1" si="0"/>
        <v>11</v>
      </c>
      <c r="L2" s="41">
        <f t="shared" ca="1" si="0"/>
        <v>11</v>
      </c>
      <c r="M2" s="41">
        <f t="shared" ca="1" si="0"/>
        <v>14</v>
      </c>
      <c r="N2" s="41">
        <f t="shared" ca="1" si="0"/>
        <v>1</v>
      </c>
      <c r="O2" s="41">
        <f t="shared" ca="1" si="0"/>
        <v>1</v>
      </c>
      <c r="P2" s="41">
        <f t="shared" ca="1" si="0"/>
        <v>1</v>
      </c>
      <c r="Q2" s="41">
        <f t="shared" ca="1" si="0"/>
        <v>1</v>
      </c>
      <c r="R2" s="41">
        <f t="shared" ca="1" si="0"/>
        <v>1</v>
      </c>
      <c r="S2" s="41">
        <f t="shared" ca="1" si="0"/>
        <v>1</v>
      </c>
      <c r="T2" s="41">
        <f t="shared" ca="1" si="0"/>
        <v>1</v>
      </c>
      <c r="U2" s="41">
        <f t="shared" ca="1" si="0"/>
        <v>1</v>
      </c>
      <c r="V2" s="41">
        <f t="shared" ca="1" si="0"/>
        <v>1</v>
      </c>
      <c r="W2" s="41">
        <f t="shared" ca="1" si="0"/>
        <v>1</v>
      </c>
      <c r="X2" s="41">
        <f t="shared" ca="1" si="0"/>
        <v>1</v>
      </c>
      <c r="Y2" s="41">
        <f t="shared" ca="1" si="0"/>
        <v>1</v>
      </c>
      <c r="Z2" s="41" t="s">
        <v>148</v>
      </c>
      <c r="AA2" s="41" t="s">
        <v>125</v>
      </c>
    </row>
    <row r="3" spans="1:27" x14ac:dyDescent="0.25">
      <c r="A3">
        <v>2</v>
      </c>
      <c r="B3" s="38" t="s">
        <v>1</v>
      </c>
      <c r="C3" s="44">
        <v>15</v>
      </c>
      <c r="D3" s="44">
        <v>60</v>
      </c>
      <c r="E3" s="41">
        <v>2</v>
      </c>
      <c r="F3" s="41" t="str">
        <f t="shared" ref="F3:Y3" ca="1" si="1">IF(F$2=$E3,INDIRECT(F$25),"")</f>
        <v/>
      </c>
      <c r="G3" s="41" t="str">
        <f t="shared" ca="1" si="1"/>
        <v/>
      </c>
      <c r="H3" s="41" t="str">
        <f t="shared" ca="1" si="1"/>
        <v/>
      </c>
      <c r="I3" s="41" t="str">
        <f t="shared" ca="1" si="1"/>
        <v/>
      </c>
      <c r="J3" s="41" t="str">
        <f t="shared" ca="1" si="1"/>
        <v/>
      </c>
      <c r="K3" s="41" t="str">
        <f t="shared" ca="1" si="1"/>
        <v/>
      </c>
      <c r="L3" s="41" t="str">
        <f t="shared" ca="1" si="1"/>
        <v/>
      </c>
      <c r="M3" s="41" t="str">
        <f t="shared" ca="1" si="1"/>
        <v/>
      </c>
      <c r="N3" s="41" t="str">
        <f t="shared" ca="1" si="1"/>
        <v/>
      </c>
      <c r="O3" s="41" t="str">
        <f t="shared" ca="1" si="1"/>
        <v/>
      </c>
      <c r="P3" s="41" t="str">
        <f t="shared" ca="1" si="1"/>
        <v/>
      </c>
      <c r="Q3" s="41" t="str">
        <f t="shared" ca="1" si="1"/>
        <v/>
      </c>
      <c r="R3" s="41" t="str">
        <f t="shared" ca="1" si="1"/>
        <v/>
      </c>
      <c r="S3" s="41" t="str">
        <f t="shared" ca="1" si="1"/>
        <v/>
      </c>
      <c r="T3" s="41" t="str">
        <f t="shared" ca="1" si="1"/>
        <v/>
      </c>
      <c r="U3" s="41" t="str">
        <f t="shared" ca="1" si="1"/>
        <v/>
      </c>
      <c r="V3" s="41" t="str">
        <f t="shared" ca="1" si="1"/>
        <v/>
      </c>
      <c r="W3" s="41" t="str">
        <f t="shared" ca="1" si="1"/>
        <v/>
      </c>
      <c r="X3" s="41" t="str">
        <f t="shared" ca="1" si="1"/>
        <v/>
      </c>
      <c r="Y3" s="41" t="str">
        <f t="shared" ca="1" si="1"/>
        <v/>
      </c>
      <c r="Z3" s="66">
        <f ca="1">SUM(F3:Y3)</f>
        <v>0</v>
      </c>
      <c r="AA3" s="66">
        <f ca="1">IF(Z3&gt;D3,D3,Z3)</f>
        <v>0</v>
      </c>
    </row>
    <row r="4" spans="1:27" x14ac:dyDescent="0.25">
      <c r="A4">
        <v>3</v>
      </c>
      <c r="B4" s="38" t="s">
        <v>3</v>
      </c>
      <c r="C4" s="44">
        <v>15</v>
      </c>
      <c r="D4" s="44">
        <v>60</v>
      </c>
      <c r="E4" s="41">
        <v>3</v>
      </c>
      <c r="F4" s="41" t="str">
        <f t="shared" ref="F4:U19" ca="1" si="2">IF(F$2=$E4,INDIRECT(F$25),"")</f>
        <v/>
      </c>
      <c r="G4" s="41" t="str">
        <f t="shared" ca="1" si="2"/>
        <v/>
      </c>
      <c r="H4" s="41" t="str">
        <f t="shared" ca="1" si="2"/>
        <v/>
      </c>
      <c r="I4" s="41" t="str">
        <f t="shared" ca="1" si="2"/>
        <v/>
      </c>
      <c r="J4" s="41" t="str">
        <f t="shared" ca="1" si="2"/>
        <v/>
      </c>
      <c r="K4" s="41" t="str">
        <f t="shared" ca="1" si="2"/>
        <v/>
      </c>
      <c r="L4" s="41" t="str">
        <f t="shared" ca="1" si="2"/>
        <v/>
      </c>
      <c r="M4" s="41" t="str">
        <f t="shared" ca="1" si="2"/>
        <v/>
      </c>
      <c r="N4" s="41" t="str">
        <f t="shared" ca="1" si="2"/>
        <v/>
      </c>
      <c r="O4" s="41" t="str">
        <f t="shared" ca="1" si="2"/>
        <v/>
      </c>
      <c r="P4" s="41" t="str">
        <f t="shared" ca="1" si="2"/>
        <v/>
      </c>
      <c r="Q4" s="41" t="str">
        <f t="shared" ca="1" si="2"/>
        <v/>
      </c>
      <c r="R4" s="41" t="str">
        <f t="shared" ca="1" si="2"/>
        <v/>
      </c>
      <c r="S4" s="41" t="str">
        <f t="shared" ca="1" si="2"/>
        <v/>
      </c>
      <c r="T4" s="41" t="str">
        <f t="shared" ca="1" si="2"/>
        <v/>
      </c>
      <c r="U4" s="41" t="str">
        <f t="shared" ca="1" si="2"/>
        <v/>
      </c>
      <c r="V4" s="41" t="str">
        <f t="shared" ref="V4:Y22" ca="1" si="3">IF(V$2=$E4,INDIRECT(V$25),"")</f>
        <v/>
      </c>
      <c r="W4" s="41" t="str">
        <f t="shared" ca="1" si="3"/>
        <v/>
      </c>
      <c r="X4" s="41" t="str">
        <f t="shared" ca="1" si="3"/>
        <v/>
      </c>
      <c r="Y4" s="41" t="str">
        <f t="shared" ca="1" si="3"/>
        <v/>
      </c>
      <c r="Z4" s="66">
        <f t="shared" ref="Z4:Z22" ca="1" si="4">SUM(F4:Y4)</f>
        <v>0</v>
      </c>
      <c r="AA4" s="66">
        <f t="shared" ref="AA4:AA22" ca="1" si="5">IF(Z4&gt;D4,D4,Z4)</f>
        <v>0</v>
      </c>
    </row>
    <row r="5" spans="1:27" x14ac:dyDescent="0.25">
      <c r="A5">
        <v>4</v>
      </c>
      <c r="B5" s="43" t="s">
        <v>4</v>
      </c>
      <c r="C5" s="44">
        <v>10</v>
      </c>
      <c r="D5" s="44">
        <v>60</v>
      </c>
      <c r="E5" s="41">
        <v>4</v>
      </c>
      <c r="F5" s="41" t="str">
        <f t="shared" ca="1" si="2"/>
        <v/>
      </c>
      <c r="G5" s="41" t="str">
        <f t="shared" ca="1" si="2"/>
        <v/>
      </c>
      <c r="H5" s="41" t="str">
        <f t="shared" ca="1" si="2"/>
        <v/>
      </c>
      <c r="I5" s="41" t="str">
        <f t="shared" ca="1" si="2"/>
        <v/>
      </c>
      <c r="J5" s="41" t="str">
        <f t="shared" ca="1" si="2"/>
        <v/>
      </c>
      <c r="K5" s="41" t="str">
        <f t="shared" ca="1" si="2"/>
        <v/>
      </c>
      <c r="L5" s="41" t="str">
        <f t="shared" ca="1" si="2"/>
        <v/>
      </c>
      <c r="M5" s="41" t="str">
        <f t="shared" ca="1" si="2"/>
        <v/>
      </c>
      <c r="N5" s="41" t="str">
        <f t="shared" ca="1" si="2"/>
        <v/>
      </c>
      <c r="O5" s="41" t="str">
        <f t="shared" ca="1" si="2"/>
        <v/>
      </c>
      <c r="P5" s="41" t="str">
        <f t="shared" ca="1" si="2"/>
        <v/>
      </c>
      <c r="Q5" s="41" t="str">
        <f t="shared" ca="1" si="2"/>
        <v/>
      </c>
      <c r="R5" s="41" t="str">
        <f t="shared" ca="1" si="2"/>
        <v/>
      </c>
      <c r="S5" s="41" t="str">
        <f t="shared" ca="1" si="2"/>
        <v/>
      </c>
      <c r="T5" s="41" t="str">
        <f t="shared" ca="1" si="2"/>
        <v/>
      </c>
      <c r="U5" s="41" t="str">
        <f t="shared" ca="1" si="2"/>
        <v/>
      </c>
      <c r="V5" s="41" t="str">
        <f t="shared" ca="1" si="3"/>
        <v/>
      </c>
      <c r="W5" s="41" t="str">
        <f t="shared" ca="1" si="3"/>
        <v/>
      </c>
      <c r="X5" s="41" t="str">
        <f t="shared" ca="1" si="3"/>
        <v/>
      </c>
      <c r="Y5" s="41" t="str">
        <f t="shared" ca="1" si="3"/>
        <v/>
      </c>
      <c r="Z5" s="66">
        <f t="shared" ca="1" si="4"/>
        <v>0</v>
      </c>
      <c r="AA5" s="66">
        <f t="shared" ca="1" si="5"/>
        <v>0</v>
      </c>
    </row>
    <row r="6" spans="1:27" x14ac:dyDescent="0.25">
      <c r="A6">
        <v>5</v>
      </c>
      <c r="B6" s="38" t="s">
        <v>6</v>
      </c>
      <c r="C6" s="44">
        <v>40</v>
      </c>
      <c r="D6" s="44">
        <v>80</v>
      </c>
      <c r="E6" s="41">
        <v>5</v>
      </c>
      <c r="F6" s="41" t="str">
        <f t="shared" ca="1" si="2"/>
        <v/>
      </c>
      <c r="G6" s="41" t="str">
        <f t="shared" ca="1" si="2"/>
        <v/>
      </c>
      <c r="H6" s="41" t="str">
        <f t="shared" ca="1" si="2"/>
        <v/>
      </c>
      <c r="I6" s="41" t="str">
        <f t="shared" ca="1" si="2"/>
        <v/>
      </c>
      <c r="J6" s="41" t="str">
        <f t="shared" ca="1" si="2"/>
        <v/>
      </c>
      <c r="K6" s="41" t="str">
        <f t="shared" ca="1" si="2"/>
        <v/>
      </c>
      <c r="L6" s="41" t="str">
        <f t="shared" ca="1" si="2"/>
        <v/>
      </c>
      <c r="M6" s="41" t="str">
        <f t="shared" ca="1" si="2"/>
        <v/>
      </c>
      <c r="N6" s="41" t="str">
        <f t="shared" ca="1" si="2"/>
        <v/>
      </c>
      <c r="O6" s="41" t="str">
        <f t="shared" ca="1" si="2"/>
        <v/>
      </c>
      <c r="P6" s="41" t="str">
        <f t="shared" ca="1" si="2"/>
        <v/>
      </c>
      <c r="Q6" s="41" t="str">
        <f t="shared" ca="1" si="2"/>
        <v/>
      </c>
      <c r="R6" s="41" t="str">
        <f t="shared" ca="1" si="2"/>
        <v/>
      </c>
      <c r="S6" s="41" t="str">
        <f t="shared" ca="1" si="2"/>
        <v/>
      </c>
      <c r="T6" s="41" t="str">
        <f t="shared" ca="1" si="2"/>
        <v/>
      </c>
      <c r="U6" s="41" t="str">
        <f t="shared" ca="1" si="2"/>
        <v/>
      </c>
      <c r="V6" s="41" t="str">
        <f t="shared" ca="1" si="3"/>
        <v/>
      </c>
      <c r="W6" s="41" t="str">
        <f t="shared" ca="1" si="3"/>
        <v/>
      </c>
      <c r="X6" s="41" t="str">
        <f t="shared" ca="1" si="3"/>
        <v/>
      </c>
      <c r="Y6" s="41" t="str">
        <f t="shared" ca="1" si="3"/>
        <v/>
      </c>
      <c r="Z6" s="66">
        <f t="shared" ca="1" si="4"/>
        <v>0</v>
      </c>
      <c r="AA6" s="66">
        <f t="shared" ca="1" si="5"/>
        <v>0</v>
      </c>
    </row>
    <row r="7" spans="1:27" x14ac:dyDescent="0.25">
      <c r="A7">
        <v>6</v>
      </c>
      <c r="B7" s="38" t="s">
        <v>8</v>
      </c>
      <c r="C7" s="44">
        <v>10</v>
      </c>
      <c r="D7" s="44">
        <v>80</v>
      </c>
      <c r="E7" s="41">
        <v>6</v>
      </c>
      <c r="F7" s="41" t="str">
        <f t="shared" ca="1" si="2"/>
        <v/>
      </c>
      <c r="G7" s="41">
        <f t="shared" ca="1" si="2"/>
        <v>75</v>
      </c>
      <c r="H7" s="41" t="str">
        <f t="shared" ca="1" si="2"/>
        <v/>
      </c>
      <c r="I7" s="41" t="str">
        <f t="shared" ca="1" si="2"/>
        <v/>
      </c>
      <c r="J7" s="41" t="str">
        <f t="shared" ca="1" si="2"/>
        <v/>
      </c>
      <c r="K7" s="41" t="str">
        <f t="shared" ca="1" si="2"/>
        <v/>
      </c>
      <c r="L7" s="41" t="str">
        <f t="shared" ca="1" si="2"/>
        <v/>
      </c>
      <c r="M7" s="41" t="str">
        <f t="shared" ca="1" si="2"/>
        <v/>
      </c>
      <c r="N7" s="41" t="str">
        <f t="shared" ca="1" si="2"/>
        <v/>
      </c>
      <c r="O7" s="41" t="str">
        <f t="shared" ca="1" si="2"/>
        <v/>
      </c>
      <c r="P7" s="41" t="str">
        <f t="shared" ca="1" si="2"/>
        <v/>
      </c>
      <c r="Q7" s="41" t="str">
        <f t="shared" ca="1" si="2"/>
        <v/>
      </c>
      <c r="R7" s="41" t="str">
        <f t="shared" ca="1" si="2"/>
        <v/>
      </c>
      <c r="S7" s="41" t="str">
        <f t="shared" ca="1" si="2"/>
        <v/>
      </c>
      <c r="T7" s="41" t="str">
        <f t="shared" ca="1" si="2"/>
        <v/>
      </c>
      <c r="U7" s="41" t="str">
        <f t="shared" ca="1" si="2"/>
        <v/>
      </c>
      <c r="V7" s="41" t="str">
        <f t="shared" ca="1" si="3"/>
        <v/>
      </c>
      <c r="W7" s="41" t="str">
        <f t="shared" ca="1" si="3"/>
        <v/>
      </c>
      <c r="X7" s="41" t="str">
        <f t="shared" ca="1" si="3"/>
        <v/>
      </c>
      <c r="Y7" s="41" t="str">
        <f t="shared" ca="1" si="3"/>
        <v/>
      </c>
      <c r="Z7" s="66">
        <f t="shared" ca="1" si="4"/>
        <v>75</v>
      </c>
      <c r="AA7" s="66">
        <f t="shared" ca="1" si="5"/>
        <v>75</v>
      </c>
    </row>
    <row r="8" spans="1:27" x14ac:dyDescent="0.25">
      <c r="A8">
        <v>7</v>
      </c>
      <c r="B8" s="38" t="s">
        <v>10</v>
      </c>
      <c r="C8" s="44">
        <v>10</v>
      </c>
      <c r="D8" s="44">
        <v>40</v>
      </c>
      <c r="E8" s="41">
        <v>7</v>
      </c>
      <c r="F8" s="41" t="str">
        <f t="shared" ca="1" si="2"/>
        <v/>
      </c>
      <c r="G8" s="41" t="str">
        <f t="shared" ca="1" si="2"/>
        <v/>
      </c>
      <c r="H8" s="41" t="str">
        <f t="shared" ca="1" si="2"/>
        <v/>
      </c>
      <c r="I8" s="41" t="str">
        <f t="shared" ca="1" si="2"/>
        <v/>
      </c>
      <c r="J8" s="41" t="str">
        <f t="shared" ca="1" si="2"/>
        <v/>
      </c>
      <c r="K8" s="41" t="str">
        <f t="shared" ca="1" si="2"/>
        <v/>
      </c>
      <c r="L8" s="41" t="str">
        <f t="shared" ca="1" si="2"/>
        <v/>
      </c>
      <c r="M8" s="41" t="str">
        <f t="shared" ca="1" si="2"/>
        <v/>
      </c>
      <c r="N8" s="41" t="str">
        <f t="shared" ca="1" si="2"/>
        <v/>
      </c>
      <c r="O8" s="41" t="str">
        <f t="shared" ca="1" si="2"/>
        <v/>
      </c>
      <c r="P8" s="41" t="str">
        <f t="shared" ca="1" si="2"/>
        <v/>
      </c>
      <c r="Q8" s="41" t="str">
        <f t="shared" ca="1" si="2"/>
        <v/>
      </c>
      <c r="R8" s="41" t="str">
        <f t="shared" ca="1" si="2"/>
        <v/>
      </c>
      <c r="S8" s="41" t="str">
        <f t="shared" ca="1" si="2"/>
        <v/>
      </c>
      <c r="T8" s="41" t="str">
        <f t="shared" ca="1" si="2"/>
        <v/>
      </c>
      <c r="U8" s="41" t="str">
        <f t="shared" ca="1" si="2"/>
        <v/>
      </c>
      <c r="V8" s="41" t="str">
        <f t="shared" ca="1" si="3"/>
        <v/>
      </c>
      <c r="W8" s="41" t="str">
        <f t="shared" ca="1" si="3"/>
        <v/>
      </c>
      <c r="X8" s="41" t="str">
        <f t="shared" ca="1" si="3"/>
        <v/>
      </c>
      <c r="Y8" s="41" t="str">
        <f t="shared" ca="1" si="3"/>
        <v/>
      </c>
      <c r="Z8" s="66">
        <f t="shared" ca="1" si="4"/>
        <v>0</v>
      </c>
      <c r="AA8" s="66">
        <f t="shared" ca="1" si="5"/>
        <v>0</v>
      </c>
    </row>
    <row r="9" spans="1:27" x14ac:dyDescent="0.25">
      <c r="A9">
        <v>8</v>
      </c>
      <c r="B9" s="38" t="s">
        <v>12</v>
      </c>
      <c r="C9" s="44">
        <v>20</v>
      </c>
      <c r="D9" s="44">
        <v>80</v>
      </c>
      <c r="E9" s="41">
        <v>8</v>
      </c>
      <c r="F9" s="41" t="str">
        <f t="shared" ca="1" si="2"/>
        <v/>
      </c>
      <c r="G9" s="41" t="str">
        <f t="shared" ca="1" si="2"/>
        <v/>
      </c>
      <c r="H9" s="41" t="str">
        <f t="shared" ca="1" si="2"/>
        <v/>
      </c>
      <c r="I9" s="41" t="str">
        <f t="shared" ca="1" si="2"/>
        <v/>
      </c>
      <c r="J9" s="41" t="str">
        <f t="shared" ca="1" si="2"/>
        <v/>
      </c>
      <c r="K9" s="41" t="str">
        <f t="shared" ca="1" si="2"/>
        <v/>
      </c>
      <c r="L9" s="41" t="str">
        <f t="shared" ca="1" si="2"/>
        <v/>
      </c>
      <c r="M9" s="41" t="str">
        <f t="shared" ca="1" si="2"/>
        <v/>
      </c>
      <c r="N9" s="41" t="str">
        <f t="shared" ca="1" si="2"/>
        <v/>
      </c>
      <c r="O9" s="41" t="str">
        <f t="shared" ca="1" si="2"/>
        <v/>
      </c>
      <c r="P9" s="41" t="str">
        <f t="shared" ca="1" si="2"/>
        <v/>
      </c>
      <c r="Q9" s="41" t="str">
        <f t="shared" ca="1" si="2"/>
        <v/>
      </c>
      <c r="R9" s="41" t="str">
        <f t="shared" ca="1" si="2"/>
        <v/>
      </c>
      <c r="S9" s="41" t="str">
        <f t="shared" ca="1" si="2"/>
        <v/>
      </c>
      <c r="T9" s="41" t="str">
        <f t="shared" ca="1" si="2"/>
        <v/>
      </c>
      <c r="U9" s="41" t="str">
        <f t="shared" ca="1" si="2"/>
        <v/>
      </c>
      <c r="V9" s="41" t="str">
        <f t="shared" ca="1" si="3"/>
        <v/>
      </c>
      <c r="W9" s="41" t="str">
        <f t="shared" ca="1" si="3"/>
        <v/>
      </c>
      <c r="X9" s="41" t="str">
        <f t="shared" ca="1" si="3"/>
        <v/>
      </c>
      <c r="Y9" s="41" t="str">
        <f t="shared" ca="1" si="3"/>
        <v/>
      </c>
      <c r="Z9" s="66">
        <f t="shared" ca="1" si="4"/>
        <v>0</v>
      </c>
      <c r="AA9" s="66">
        <f t="shared" ca="1" si="5"/>
        <v>0</v>
      </c>
    </row>
    <row r="10" spans="1:27" x14ac:dyDescent="0.25">
      <c r="A10">
        <v>9</v>
      </c>
      <c r="B10" s="38" t="s">
        <v>14</v>
      </c>
      <c r="C10" s="44">
        <v>10</v>
      </c>
      <c r="D10" s="44">
        <v>60</v>
      </c>
      <c r="E10" s="41">
        <v>9</v>
      </c>
      <c r="F10" s="41" t="str">
        <f t="shared" ca="1" si="2"/>
        <v/>
      </c>
      <c r="G10" s="41" t="str">
        <f t="shared" ca="1" si="2"/>
        <v/>
      </c>
      <c r="H10" s="41" t="str">
        <f t="shared" ca="1" si="2"/>
        <v/>
      </c>
      <c r="I10" s="41" t="str">
        <f t="shared" ca="1" si="2"/>
        <v/>
      </c>
      <c r="J10" s="41" t="str">
        <f t="shared" ca="1" si="2"/>
        <v/>
      </c>
      <c r="K10" s="41" t="str">
        <f t="shared" ca="1" si="2"/>
        <v/>
      </c>
      <c r="L10" s="41" t="str">
        <f t="shared" ca="1" si="2"/>
        <v/>
      </c>
      <c r="M10" s="41" t="str">
        <f t="shared" ca="1" si="2"/>
        <v/>
      </c>
      <c r="N10" s="41" t="str">
        <f t="shared" ca="1" si="2"/>
        <v/>
      </c>
      <c r="O10" s="41" t="str">
        <f t="shared" ca="1" si="2"/>
        <v/>
      </c>
      <c r="P10" s="41" t="str">
        <f t="shared" ca="1" si="2"/>
        <v/>
      </c>
      <c r="Q10" s="41" t="str">
        <f t="shared" ca="1" si="2"/>
        <v/>
      </c>
      <c r="R10" s="41" t="str">
        <f t="shared" ca="1" si="2"/>
        <v/>
      </c>
      <c r="S10" s="41" t="str">
        <f t="shared" ca="1" si="2"/>
        <v/>
      </c>
      <c r="T10" s="41" t="str">
        <f t="shared" ca="1" si="2"/>
        <v/>
      </c>
      <c r="U10" s="41" t="str">
        <f t="shared" ca="1" si="2"/>
        <v/>
      </c>
      <c r="V10" s="41" t="str">
        <f t="shared" ca="1" si="3"/>
        <v/>
      </c>
      <c r="W10" s="41" t="str">
        <f t="shared" ca="1" si="3"/>
        <v/>
      </c>
      <c r="X10" s="41" t="str">
        <f t="shared" ca="1" si="3"/>
        <v/>
      </c>
      <c r="Y10" s="41" t="str">
        <f t="shared" ca="1" si="3"/>
        <v/>
      </c>
      <c r="Z10" s="66">
        <f t="shared" ca="1" si="4"/>
        <v>0</v>
      </c>
      <c r="AA10" s="66">
        <f t="shared" ca="1" si="5"/>
        <v>0</v>
      </c>
    </row>
    <row r="11" spans="1:27" x14ac:dyDescent="0.25">
      <c r="A11">
        <v>10</v>
      </c>
      <c r="B11" s="38" t="s">
        <v>16</v>
      </c>
      <c r="C11" s="44">
        <v>10</v>
      </c>
      <c r="D11" s="44">
        <v>60</v>
      </c>
      <c r="E11" s="41">
        <v>10</v>
      </c>
      <c r="F11" s="41" t="str">
        <f t="shared" ca="1" si="2"/>
        <v/>
      </c>
      <c r="G11" s="41" t="str">
        <f t="shared" ca="1" si="2"/>
        <v/>
      </c>
      <c r="H11" s="41" t="str">
        <f t="shared" ca="1" si="2"/>
        <v/>
      </c>
      <c r="I11" s="41" t="str">
        <f t="shared" ca="1" si="2"/>
        <v/>
      </c>
      <c r="J11" s="41" t="str">
        <f t="shared" ca="1" si="2"/>
        <v/>
      </c>
      <c r="K11" s="41" t="str">
        <f t="shared" ca="1" si="2"/>
        <v/>
      </c>
      <c r="L11" s="41" t="str">
        <f t="shared" ca="1" si="2"/>
        <v/>
      </c>
      <c r="M11" s="41" t="str">
        <f t="shared" ca="1" si="2"/>
        <v/>
      </c>
      <c r="N11" s="41" t="str">
        <f t="shared" ca="1" si="2"/>
        <v/>
      </c>
      <c r="O11" s="41" t="str">
        <f t="shared" ca="1" si="2"/>
        <v/>
      </c>
      <c r="P11" s="41" t="str">
        <f t="shared" ca="1" si="2"/>
        <v/>
      </c>
      <c r="Q11" s="41" t="str">
        <f t="shared" ca="1" si="2"/>
        <v/>
      </c>
      <c r="R11" s="41" t="str">
        <f t="shared" ca="1" si="2"/>
        <v/>
      </c>
      <c r="S11" s="41" t="str">
        <f t="shared" ca="1" si="2"/>
        <v/>
      </c>
      <c r="T11" s="41" t="str">
        <f t="shared" ca="1" si="2"/>
        <v/>
      </c>
      <c r="U11" s="41" t="str">
        <f t="shared" ca="1" si="2"/>
        <v/>
      </c>
      <c r="V11" s="41" t="str">
        <f t="shared" ca="1" si="3"/>
        <v/>
      </c>
      <c r="W11" s="41" t="str">
        <f t="shared" ca="1" si="3"/>
        <v/>
      </c>
      <c r="X11" s="41" t="str">
        <f t="shared" ca="1" si="3"/>
        <v/>
      </c>
      <c r="Y11" s="41" t="str">
        <f t="shared" ca="1" si="3"/>
        <v/>
      </c>
      <c r="Z11" s="66">
        <f t="shared" ca="1" si="4"/>
        <v>0</v>
      </c>
      <c r="AA11" s="66">
        <f t="shared" ca="1" si="5"/>
        <v>0</v>
      </c>
    </row>
    <row r="12" spans="1:27" x14ac:dyDescent="0.25">
      <c r="A12">
        <v>11</v>
      </c>
      <c r="B12" s="38" t="s">
        <v>17</v>
      </c>
      <c r="C12" s="44">
        <v>10</v>
      </c>
      <c r="D12" s="44">
        <v>40</v>
      </c>
      <c r="E12" s="41">
        <v>11</v>
      </c>
      <c r="F12" s="41" t="str">
        <f t="shared" ca="1" si="2"/>
        <v/>
      </c>
      <c r="G12" s="41" t="str">
        <f t="shared" ca="1" si="2"/>
        <v/>
      </c>
      <c r="H12" s="41">
        <f t="shared" ca="1" si="2"/>
        <v>40</v>
      </c>
      <c r="I12" s="41" t="str">
        <f t="shared" ca="1" si="2"/>
        <v/>
      </c>
      <c r="J12" s="41" t="str">
        <f t="shared" ca="1" si="2"/>
        <v/>
      </c>
      <c r="K12" s="41">
        <f t="shared" ca="1" si="2"/>
        <v>33</v>
      </c>
      <c r="L12" s="41">
        <f t="shared" ca="1" si="2"/>
        <v>40</v>
      </c>
      <c r="M12" s="41" t="str">
        <f t="shared" ca="1" si="2"/>
        <v/>
      </c>
      <c r="N12" s="41" t="str">
        <f t="shared" ca="1" si="2"/>
        <v/>
      </c>
      <c r="O12" s="41" t="str">
        <f t="shared" ca="1" si="2"/>
        <v/>
      </c>
      <c r="P12" s="41" t="str">
        <f t="shared" ca="1" si="2"/>
        <v/>
      </c>
      <c r="Q12" s="41" t="str">
        <f t="shared" ca="1" si="2"/>
        <v/>
      </c>
      <c r="R12" s="41" t="str">
        <f t="shared" ca="1" si="2"/>
        <v/>
      </c>
      <c r="S12" s="41" t="str">
        <f t="shared" ca="1" si="2"/>
        <v/>
      </c>
      <c r="T12" s="41" t="str">
        <f t="shared" ca="1" si="2"/>
        <v/>
      </c>
      <c r="U12" s="41" t="str">
        <f t="shared" ca="1" si="2"/>
        <v/>
      </c>
      <c r="V12" s="41" t="str">
        <f t="shared" ca="1" si="3"/>
        <v/>
      </c>
      <c r="W12" s="41" t="str">
        <f t="shared" ca="1" si="3"/>
        <v/>
      </c>
      <c r="X12" s="41" t="str">
        <f t="shared" ca="1" si="3"/>
        <v/>
      </c>
      <c r="Y12" s="41" t="str">
        <f t="shared" ca="1" si="3"/>
        <v/>
      </c>
      <c r="Z12" s="66">
        <f t="shared" ca="1" si="4"/>
        <v>113</v>
      </c>
      <c r="AA12" s="66">
        <f t="shared" ca="1" si="5"/>
        <v>40</v>
      </c>
    </row>
    <row r="13" spans="1:27" x14ac:dyDescent="0.25">
      <c r="A13">
        <v>12</v>
      </c>
      <c r="B13" s="38" t="s">
        <v>18</v>
      </c>
      <c r="C13" s="44">
        <v>10</v>
      </c>
      <c r="D13" s="44">
        <v>60</v>
      </c>
      <c r="E13" s="41">
        <v>12</v>
      </c>
      <c r="F13" s="41" t="str">
        <f t="shared" ca="1" si="2"/>
        <v/>
      </c>
      <c r="G13" s="41" t="str">
        <f t="shared" ca="1" si="2"/>
        <v/>
      </c>
      <c r="H13" s="41" t="str">
        <f t="shared" ca="1" si="2"/>
        <v/>
      </c>
      <c r="I13" s="41">
        <f t="shared" ca="1" si="2"/>
        <v>18</v>
      </c>
      <c r="J13" s="41" t="str">
        <f t="shared" ca="1" si="2"/>
        <v/>
      </c>
      <c r="K13" s="41" t="str">
        <f t="shared" ca="1" si="2"/>
        <v/>
      </c>
      <c r="L13" s="41" t="str">
        <f t="shared" ca="1" si="2"/>
        <v/>
      </c>
      <c r="M13" s="41" t="str">
        <f t="shared" ca="1" si="2"/>
        <v/>
      </c>
      <c r="N13" s="41" t="str">
        <f t="shared" ca="1" si="2"/>
        <v/>
      </c>
      <c r="O13" s="41" t="str">
        <f t="shared" ca="1" si="2"/>
        <v/>
      </c>
      <c r="P13" s="41" t="str">
        <f t="shared" ca="1" si="2"/>
        <v/>
      </c>
      <c r="Q13" s="41" t="str">
        <f t="shared" ca="1" si="2"/>
        <v/>
      </c>
      <c r="R13" s="41" t="str">
        <f t="shared" ca="1" si="2"/>
        <v/>
      </c>
      <c r="S13" s="41" t="str">
        <f t="shared" ca="1" si="2"/>
        <v/>
      </c>
      <c r="T13" s="41" t="str">
        <f t="shared" ca="1" si="2"/>
        <v/>
      </c>
      <c r="U13" s="41" t="str">
        <f t="shared" ca="1" si="2"/>
        <v/>
      </c>
      <c r="V13" s="41" t="str">
        <f t="shared" ca="1" si="3"/>
        <v/>
      </c>
      <c r="W13" s="41" t="str">
        <f t="shared" ca="1" si="3"/>
        <v/>
      </c>
      <c r="X13" s="41" t="str">
        <f t="shared" ca="1" si="3"/>
        <v/>
      </c>
      <c r="Y13" s="41" t="str">
        <f t="shared" ca="1" si="3"/>
        <v/>
      </c>
      <c r="Z13" s="66">
        <f t="shared" ca="1" si="4"/>
        <v>18</v>
      </c>
      <c r="AA13" s="66">
        <f t="shared" ca="1" si="5"/>
        <v>18</v>
      </c>
    </row>
    <row r="14" spans="1:27" x14ac:dyDescent="0.25">
      <c r="A14">
        <v>13</v>
      </c>
      <c r="B14" s="38" t="s">
        <v>19</v>
      </c>
      <c r="C14" s="44">
        <v>10</v>
      </c>
      <c r="D14" s="44">
        <v>40</v>
      </c>
      <c r="E14" s="41">
        <v>13</v>
      </c>
      <c r="F14" s="41" t="str">
        <f t="shared" ca="1" si="2"/>
        <v/>
      </c>
      <c r="G14" s="41" t="str">
        <f t="shared" ca="1" si="2"/>
        <v/>
      </c>
      <c r="H14" s="41" t="str">
        <f t="shared" ca="1" si="2"/>
        <v/>
      </c>
      <c r="I14" s="41" t="str">
        <f t="shared" ca="1" si="2"/>
        <v/>
      </c>
      <c r="J14" s="41" t="str">
        <f t="shared" ca="1" si="2"/>
        <v/>
      </c>
      <c r="K14" s="41" t="str">
        <f t="shared" ca="1" si="2"/>
        <v/>
      </c>
      <c r="L14" s="41" t="str">
        <f t="shared" ca="1" si="2"/>
        <v/>
      </c>
      <c r="M14" s="41" t="str">
        <f t="shared" ca="1" si="2"/>
        <v/>
      </c>
      <c r="N14" s="41" t="str">
        <f t="shared" ca="1" si="2"/>
        <v/>
      </c>
      <c r="O14" s="41" t="str">
        <f t="shared" ca="1" si="2"/>
        <v/>
      </c>
      <c r="P14" s="41" t="str">
        <f t="shared" ca="1" si="2"/>
        <v/>
      </c>
      <c r="Q14" s="41" t="str">
        <f t="shared" ca="1" si="2"/>
        <v/>
      </c>
      <c r="R14" s="41" t="str">
        <f t="shared" ca="1" si="2"/>
        <v/>
      </c>
      <c r="S14" s="41" t="str">
        <f t="shared" ca="1" si="2"/>
        <v/>
      </c>
      <c r="T14" s="41" t="str">
        <f t="shared" ca="1" si="2"/>
        <v/>
      </c>
      <c r="U14" s="41" t="str">
        <f t="shared" ca="1" si="2"/>
        <v/>
      </c>
      <c r="V14" s="41" t="str">
        <f t="shared" ca="1" si="3"/>
        <v/>
      </c>
      <c r="W14" s="41" t="str">
        <f t="shared" ca="1" si="3"/>
        <v/>
      </c>
      <c r="X14" s="41" t="str">
        <f t="shared" ca="1" si="3"/>
        <v/>
      </c>
      <c r="Y14" s="41" t="str">
        <f t="shared" ca="1" si="3"/>
        <v/>
      </c>
      <c r="Z14" s="66">
        <f t="shared" ca="1" si="4"/>
        <v>0</v>
      </c>
      <c r="AA14" s="66">
        <f t="shared" ca="1" si="5"/>
        <v>0</v>
      </c>
    </row>
    <row r="15" spans="1:27" x14ac:dyDescent="0.25">
      <c r="A15">
        <v>14</v>
      </c>
      <c r="B15" s="38" t="s">
        <v>20</v>
      </c>
      <c r="C15" s="44">
        <v>15</v>
      </c>
      <c r="D15" s="44">
        <v>60</v>
      </c>
      <c r="E15" s="41">
        <v>14</v>
      </c>
      <c r="F15" s="41" t="str">
        <f t="shared" ca="1" si="2"/>
        <v/>
      </c>
      <c r="G15" s="41" t="str">
        <f t="shared" ca="1" si="2"/>
        <v/>
      </c>
      <c r="H15" s="41" t="str">
        <f t="shared" ca="1" si="2"/>
        <v/>
      </c>
      <c r="I15" s="41" t="str">
        <f t="shared" ca="1" si="2"/>
        <v/>
      </c>
      <c r="J15" s="41" t="str">
        <f t="shared" ca="1" si="2"/>
        <v/>
      </c>
      <c r="K15" s="41" t="str">
        <f t="shared" ca="1" si="2"/>
        <v/>
      </c>
      <c r="L15" s="41" t="str">
        <f t="shared" ca="1" si="2"/>
        <v/>
      </c>
      <c r="M15" s="41">
        <f t="shared" ca="1" si="2"/>
        <v>60</v>
      </c>
      <c r="N15" s="41" t="str">
        <f t="shared" ca="1" si="2"/>
        <v/>
      </c>
      <c r="O15" s="41" t="str">
        <f t="shared" ca="1" si="2"/>
        <v/>
      </c>
      <c r="P15" s="41" t="str">
        <f t="shared" ca="1" si="2"/>
        <v/>
      </c>
      <c r="Q15" s="41" t="str">
        <f t="shared" ca="1" si="2"/>
        <v/>
      </c>
      <c r="R15" s="41" t="str">
        <f t="shared" ca="1" si="2"/>
        <v/>
      </c>
      <c r="S15" s="41" t="str">
        <f t="shared" ca="1" si="2"/>
        <v/>
      </c>
      <c r="T15" s="41" t="str">
        <f t="shared" ca="1" si="2"/>
        <v/>
      </c>
      <c r="U15" s="41" t="str">
        <f t="shared" ca="1" si="2"/>
        <v/>
      </c>
      <c r="V15" s="41" t="str">
        <f t="shared" ca="1" si="3"/>
        <v/>
      </c>
      <c r="W15" s="41" t="str">
        <f t="shared" ca="1" si="3"/>
        <v/>
      </c>
      <c r="X15" s="41" t="str">
        <f t="shared" ca="1" si="3"/>
        <v/>
      </c>
      <c r="Y15" s="41" t="str">
        <f t="shared" ca="1" si="3"/>
        <v/>
      </c>
      <c r="Z15" s="66">
        <f t="shared" ca="1" si="4"/>
        <v>60</v>
      </c>
      <c r="AA15" s="66">
        <f t="shared" ca="1" si="5"/>
        <v>60</v>
      </c>
    </row>
    <row r="16" spans="1:27" x14ac:dyDescent="0.25">
      <c r="A16">
        <v>15</v>
      </c>
      <c r="B16" s="38" t="s">
        <v>21</v>
      </c>
      <c r="C16" s="44">
        <v>20</v>
      </c>
      <c r="D16" s="44">
        <v>80</v>
      </c>
      <c r="E16" s="41">
        <v>15</v>
      </c>
      <c r="F16" s="41" t="str">
        <f t="shared" ca="1" si="2"/>
        <v/>
      </c>
      <c r="G16" s="41" t="str">
        <f t="shared" ca="1" si="2"/>
        <v/>
      </c>
      <c r="H16" s="41" t="str">
        <f t="shared" ca="1" si="2"/>
        <v/>
      </c>
      <c r="I16" s="41" t="str">
        <f t="shared" ca="1" si="2"/>
        <v/>
      </c>
      <c r="J16" s="41" t="str">
        <f t="shared" ca="1" si="2"/>
        <v/>
      </c>
      <c r="K16" s="41" t="str">
        <f t="shared" ca="1" si="2"/>
        <v/>
      </c>
      <c r="L16" s="41" t="str">
        <f t="shared" ca="1" si="2"/>
        <v/>
      </c>
      <c r="M16" s="41" t="str">
        <f t="shared" ca="1" si="2"/>
        <v/>
      </c>
      <c r="N16" s="41" t="str">
        <f t="shared" ca="1" si="2"/>
        <v/>
      </c>
      <c r="O16" s="41" t="str">
        <f t="shared" ca="1" si="2"/>
        <v/>
      </c>
      <c r="P16" s="41" t="str">
        <f t="shared" ca="1" si="2"/>
        <v/>
      </c>
      <c r="Q16" s="41" t="str">
        <f t="shared" ca="1" si="2"/>
        <v/>
      </c>
      <c r="R16" s="41" t="str">
        <f t="shared" ca="1" si="2"/>
        <v/>
      </c>
      <c r="S16" s="41" t="str">
        <f t="shared" ca="1" si="2"/>
        <v/>
      </c>
      <c r="T16" s="41" t="str">
        <f t="shared" ca="1" si="2"/>
        <v/>
      </c>
      <c r="U16" s="41" t="str">
        <f t="shared" ca="1" si="2"/>
        <v/>
      </c>
      <c r="V16" s="41" t="str">
        <f t="shared" ca="1" si="3"/>
        <v/>
      </c>
      <c r="W16" s="41" t="str">
        <f t="shared" ca="1" si="3"/>
        <v/>
      </c>
      <c r="X16" s="41" t="str">
        <f t="shared" ca="1" si="3"/>
        <v/>
      </c>
      <c r="Y16" s="41" t="str">
        <f t="shared" ca="1" si="3"/>
        <v/>
      </c>
      <c r="Z16" s="66">
        <f t="shared" ca="1" si="4"/>
        <v>0</v>
      </c>
      <c r="AA16" s="66">
        <f t="shared" ca="1" si="5"/>
        <v>0</v>
      </c>
    </row>
    <row r="17" spans="1:29" x14ac:dyDescent="0.25">
      <c r="A17">
        <v>16</v>
      </c>
      <c r="B17" s="38" t="s">
        <v>23</v>
      </c>
      <c r="C17" s="44">
        <v>20</v>
      </c>
      <c r="D17" s="44">
        <v>80</v>
      </c>
      <c r="E17" s="41">
        <v>16</v>
      </c>
      <c r="F17" s="41" t="str">
        <f t="shared" ca="1" si="2"/>
        <v/>
      </c>
      <c r="G17" s="41" t="str">
        <f t="shared" ca="1" si="2"/>
        <v/>
      </c>
      <c r="H17" s="41" t="str">
        <f t="shared" ca="1" si="2"/>
        <v/>
      </c>
      <c r="I17" s="41" t="str">
        <f t="shared" ca="1" si="2"/>
        <v/>
      </c>
      <c r="J17" s="41" t="str">
        <f t="shared" ca="1" si="2"/>
        <v/>
      </c>
      <c r="K17" s="41" t="str">
        <f t="shared" ca="1" si="2"/>
        <v/>
      </c>
      <c r="L17" s="41" t="str">
        <f t="shared" ca="1" si="2"/>
        <v/>
      </c>
      <c r="M17" s="41" t="str">
        <f t="shared" ca="1" si="2"/>
        <v/>
      </c>
      <c r="N17" s="41" t="str">
        <f t="shared" ca="1" si="2"/>
        <v/>
      </c>
      <c r="O17" s="41" t="str">
        <f t="shared" ca="1" si="2"/>
        <v/>
      </c>
      <c r="P17" s="41" t="str">
        <f t="shared" ca="1" si="2"/>
        <v/>
      </c>
      <c r="Q17" s="41" t="str">
        <f t="shared" ca="1" si="2"/>
        <v/>
      </c>
      <c r="R17" s="41" t="str">
        <f t="shared" ca="1" si="2"/>
        <v/>
      </c>
      <c r="S17" s="41" t="str">
        <f t="shared" ca="1" si="2"/>
        <v/>
      </c>
      <c r="T17" s="41" t="str">
        <f t="shared" ca="1" si="2"/>
        <v/>
      </c>
      <c r="U17" s="41" t="str">
        <f t="shared" ca="1" si="2"/>
        <v/>
      </c>
      <c r="V17" s="41" t="str">
        <f t="shared" ca="1" si="3"/>
        <v/>
      </c>
      <c r="W17" s="41" t="str">
        <f t="shared" ca="1" si="3"/>
        <v/>
      </c>
      <c r="X17" s="41" t="str">
        <f t="shared" ca="1" si="3"/>
        <v/>
      </c>
      <c r="Y17" s="41" t="str">
        <f t="shared" ca="1" si="3"/>
        <v/>
      </c>
      <c r="Z17" s="66">
        <f t="shared" ca="1" si="4"/>
        <v>0</v>
      </c>
      <c r="AA17" s="66">
        <f t="shared" ca="1" si="5"/>
        <v>0</v>
      </c>
    </row>
    <row r="18" spans="1:29" x14ac:dyDescent="0.25">
      <c r="A18">
        <v>17</v>
      </c>
      <c r="B18" s="38" t="s">
        <v>24</v>
      </c>
      <c r="C18" s="44">
        <v>25</v>
      </c>
      <c r="D18" s="44">
        <v>100</v>
      </c>
      <c r="E18" s="41">
        <v>17</v>
      </c>
      <c r="F18" s="41" t="str">
        <f t="shared" ca="1" si="2"/>
        <v/>
      </c>
      <c r="G18" s="41" t="str">
        <f t="shared" ca="1" si="2"/>
        <v/>
      </c>
      <c r="H18" s="41" t="str">
        <f t="shared" ca="1" si="2"/>
        <v/>
      </c>
      <c r="I18" s="41" t="str">
        <f t="shared" ca="1" si="2"/>
        <v/>
      </c>
      <c r="J18" s="41" t="str">
        <f t="shared" ca="1" si="2"/>
        <v/>
      </c>
      <c r="K18" s="41" t="str">
        <f t="shared" ca="1" si="2"/>
        <v/>
      </c>
      <c r="L18" s="41" t="str">
        <f t="shared" ca="1" si="2"/>
        <v/>
      </c>
      <c r="M18" s="41" t="str">
        <f t="shared" ca="1" si="2"/>
        <v/>
      </c>
      <c r="N18" s="41" t="str">
        <f t="shared" ca="1" si="2"/>
        <v/>
      </c>
      <c r="O18" s="41" t="str">
        <f t="shared" ca="1" si="2"/>
        <v/>
      </c>
      <c r="P18" s="41" t="str">
        <f t="shared" ca="1" si="2"/>
        <v/>
      </c>
      <c r="Q18" s="41" t="str">
        <f t="shared" ca="1" si="2"/>
        <v/>
      </c>
      <c r="R18" s="41" t="str">
        <f t="shared" ca="1" si="2"/>
        <v/>
      </c>
      <c r="S18" s="41" t="str">
        <f t="shared" ca="1" si="2"/>
        <v/>
      </c>
      <c r="T18" s="41" t="str">
        <f t="shared" ca="1" si="2"/>
        <v/>
      </c>
      <c r="U18" s="41" t="str">
        <f t="shared" ca="1" si="2"/>
        <v/>
      </c>
      <c r="V18" s="41" t="str">
        <f t="shared" ca="1" si="3"/>
        <v/>
      </c>
      <c r="W18" s="41" t="str">
        <f t="shared" ca="1" si="3"/>
        <v/>
      </c>
      <c r="X18" s="41" t="str">
        <f t="shared" ca="1" si="3"/>
        <v/>
      </c>
      <c r="Y18" s="41" t="str">
        <f t="shared" ca="1" si="3"/>
        <v/>
      </c>
      <c r="Z18" s="66">
        <f t="shared" ca="1" si="4"/>
        <v>0</v>
      </c>
      <c r="AA18" s="66">
        <f t="shared" ca="1" si="5"/>
        <v>0</v>
      </c>
    </row>
    <row r="19" spans="1:29" x14ac:dyDescent="0.25">
      <c r="A19">
        <v>18</v>
      </c>
      <c r="B19" s="38" t="s">
        <v>26</v>
      </c>
      <c r="C19" s="44">
        <v>25</v>
      </c>
      <c r="D19" s="44">
        <v>100</v>
      </c>
      <c r="E19" s="41">
        <v>18</v>
      </c>
      <c r="F19" s="41" t="str">
        <f t="shared" ca="1" si="2"/>
        <v/>
      </c>
      <c r="G19" s="41" t="str">
        <f t="shared" ca="1" si="2"/>
        <v/>
      </c>
      <c r="H19" s="41" t="str">
        <f t="shared" ca="1" si="2"/>
        <v/>
      </c>
      <c r="I19" s="41" t="str">
        <f t="shared" ca="1" si="2"/>
        <v/>
      </c>
      <c r="J19" s="41" t="str">
        <f t="shared" ca="1" si="2"/>
        <v/>
      </c>
      <c r="K19" s="41" t="str">
        <f t="shared" ca="1" si="2"/>
        <v/>
      </c>
      <c r="L19" s="41" t="str">
        <f t="shared" ca="1" si="2"/>
        <v/>
      </c>
      <c r="M19" s="41" t="str">
        <f t="shared" ca="1" si="2"/>
        <v/>
      </c>
      <c r="N19" s="41" t="str">
        <f t="shared" ca="1" si="2"/>
        <v/>
      </c>
      <c r="O19" s="41" t="str">
        <f t="shared" ca="1" si="2"/>
        <v/>
      </c>
      <c r="P19" s="41" t="str">
        <f t="shared" ca="1" si="2"/>
        <v/>
      </c>
      <c r="Q19" s="41" t="str">
        <f t="shared" ca="1" si="2"/>
        <v/>
      </c>
      <c r="R19" s="41" t="str">
        <f t="shared" ca="1" si="2"/>
        <v/>
      </c>
      <c r="S19" s="41" t="str">
        <f t="shared" ca="1" si="2"/>
        <v/>
      </c>
      <c r="T19" s="41" t="str">
        <f t="shared" ca="1" si="2"/>
        <v/>
      </c>
      <c r="U19" s="41" t="str">
        <f t="shared" ref="U19:U22" ca="1" si="6">IF(U$2=$E19,INDIRECT(U$25),"")</f>
        <v/>
      </c>
      <c r="V19" s="41" t="str">
        <f t="shared" ca="1" si="3"/>
        <v/>
      </c>
      <c r="W19" s="41" t="str">
        <f t="shared" ca="1" si="3"/>
        <v/>
      </c>
      <c r="X19" s="41" t="str">
        <f t="shared" ca="1" si="3"/>
        <v/>
      </c>
      <c r="Y19" s="41" t="str">
        <f t="shared" ca="1" si="3"/>
        <v/>
      </c>
      <c r="Z19" s="66">
        <f t="shared" ca="1" si="4"/>
        <v>0</v>
      </c>
      <c r="AA19" s="66">
        <f t="shared" ca="1" si="5"/>
        <v>0</v>
      </c>
    </row>
    <row r="20" spans="1:29" x14ac:dyDescent="0.25">
      <c r="A20">
        <v>19</v>
      </c>
      <c r="B20" s="38" t="s">
        <v>28</v>
      </c>
      <c r="C20" s="44">
        <v>15</v>
      </c>
      <c r="D20" s="44">
        <v>60</v>
      </c>
      <c r="E20" s="41">
        <v>19</v>
      </c>
      <c r="F20" s="41" t="str">
        <f t="shared" ref="F20:T22" ca="1" si="7">IF(F$2=$E20,INDIRECT(F$25),"")</f>
        <v/>
      </c>
      <c r="G20" s="41" t="str">
        <f t="shared" ca="1" si="7"/>
        <v/>
      </c>
      <c r="H20" s="41" t="str">
        <f t="shared" ca="1" si="7"/>
        <v/>
      </c>
      <c r="I20" s="41" t="str">
        <f t="shared" ca="1" si="7"/>
        <v/>
      </c>
      <c r="J20" s="41" t="str">
        <f t="shared" ca="1" si="7"/>
        <v/>
      </c>
      <c r="K20" s="41" t="str">
        <f t="shared" ca="1" si="7"/>
        <v/>
      </c>
      <c r="L20" s="41" t="str">
        <f t="shared" ca="1" si="7"/>
        <v/>
      </c>
      <c r="M20" s="41" t="str">
        <f t="shared" ca="1" si="7"/>
        <v/>
      </c>
      <c r="N20" s="41" t="str">
        <f t="shared" ca="1" si="7"/>
        <v/>
      </c>
      <c r="O20" s="41" t="str">
        <f t="shared" ca="1" si="7"/>
        <v/>
      </c>
      <c r="P20" s="41" t="str">
        <f t="shared" ca="1" si="7"/>
        <v/>
      </c>
      <c r="Q20" s="41" t="str">
        <f t="shared" ca="1" si="7"/>
        <v/>
      </c>
      <c r="R20" s="41" t="str">
        <f t="shared" ca="1" si="7"/>
        <v/>
      </c>
      <c r="S20" s="41" t="str">
        <f t="shared" ca="1" si="7"/>
        <v/>
      </c>
      <c r="T20" s="41" t="str">
        <f t="shared" ca="1" si="7"/>
        <v/>
      </c>
      <c r="U20" s="41" t="str">
        <f t="shared" ca="1" si="6"/>
        <v/>
      </c>
      <c r="V20" s="41" t="str">
        <f t="shared" ca="1" si="3"/>
        <v/>
      </c>
      <c r="W20" s="41" t="str">
        <f t="shared" ca="1" si="3"/>
        <v/>
      </c>
      <c r="X20" s="41" t="str">
        <f t="shared" ca="1" si="3"/>
        <v/>
      </c>
      <c r="Y20" s="41" t="str">
        <f t="shared" ca="1" si="3"/>
        <v/>
      </c>
      <c r="Z20" s="66">
        <f t="shared" ca="1" si="4"/>
        <v>0</v>
      </c>
      <c r="AA20" s="66">
        <f t="shared" ca="1" si="5"/>
        <v>0</v>
      </c>
    </row>
    <row r="21" spans="1:29" x14ac:dyDescent="0.25">
      <c r="A21">
        <v>20</v>
      </c>
      <c r="B21" s="38" t="s">
        <v>30</v>
      </c>
      <c r="C21" s="44">
        <v>20</v>
      </c>
      <c r="D21" s="44">
        <v>60</v>
      </c>
      <c r="E21" s="41">
        <v>20</v>
      </c>
      <c r="F21" s="41" t="str">
        <f t="shared" ca="1" si="7"/>
        <v/>
      </c>
      <c r="G21" s="41" t="str">
        <f t="shared" ca="1" si="7"/>
        <v/>
      </c>
      <c r="H21" s="41" t="str">
        <f t="shared" ca="1" si="7"/>
        <v/>
      </c>
      <c r="I21" s="41" t="str">
        <f t="shared" ca="1" si="7"/>
        <v/>
      </c>
      <c r="J21" s="41" t="str">
        <f t="shared" ca="1" si="7"/>
        <v/>
      </c>
      <c r="K21" s="41" t="str">
        <f t="shared" ca="1" si="7"/>
        <v/>
      </c>
      <c r="L21" s="41" t="str">
        <f t="shared" ca="1" si="7"/>
        <v/>
      </c>
      <c r="M21" s="41" t="str">
        <f t="shared" ca="1" si="7"/>
        <v/>
      </c>
      <c r="N21" s="41" t="str">
        <f t="shared" ca="1" si="7"/>
        <v/>
      </c>
      <c r="O21" s="41" t="str">
        <f t="shared" ca="1" si="7"/>
        <v/>
      </c>
      <c r="P21" s="41" t="str">
        <f t="shared" ca="1" si="7"/>
        <v/>
      </c>
      <c r="Q21" s="41" t="str">
        <f t="shared" ca="1" si="7"/>
        <v/>
      </c>
      <c r="R21" s="41" t="str">
        <f t="shared" ca="1" si="7"/>
        <v/>
      </c>
      <c r="S21" s="41" t="str">
        <f t="shared" ca="1" si="7"/>
        <v/>
      </c>
      <c r="T21" s="41" t="str">
        <f t="shared" ca="1" si="7"/>
        <v/>
      </c>
      <c r="U21" s="41" t="str">
        <f t="shared" ca="1" si="6"/>
        <v/>
      </c>
      <c r="V21" s="41" t="str">
        <f t="shared" ca="1" si="3"/>
        <v/>
      </c>
      <c r="W21" s="41" t="str">
        <f t="shared" ca="1" si="3"/>
        <v/>
      </c>
      <c r="X21" s="41" t="str">
        <f t="shared" ca="1" si="3"/>
        <v/>
      </c>
      <c r="Y21" s="41" t="str">
        <f t="shared" ca="1" si="3"/>
        <v/>
      </c>
      <c r="Z21" s="66">
        <f t="shared" ca="1" si="4"/>
        <v>0</v>
      </c>
      <c r="AA21" s="66">
        <f t="shared" ca="1" si="5"/>
        <v>0</v>
      </c>
    </row>
    <row r="22" spans="1:29" x14ac:dyDescent="0.25">
      <c r="A22">
        <v>21</v>
      </c>
      <c r="B22" s="38" t="s">
        <v>32</v>
      </c>
      <c r="C22" s="44">
        <v>2</v>
      </c>
      <c r="D22" s="44">
        <v>10</v>
      </c>
      <c r="E22" s="41">
        <v>21</v>
      </c>
      <c r="F22" s="41">
        <f t="shared" ca="1" si="7"/>
        <v>6</v>
      </c>
      <c r="G22" s="41" t="str">
        <f t="shared" ca="1" si="7"/>
        <v/>
      </c>
      <c r="H22" s="41" t="str">
        <f t="shared" ca="1" si="7"/>
        <v/>
      </c>
      <c r="I22" s="41" t="str">
        <f t="shared" ca="1" si="7"/>
        <v/>
      </c>
      <c r="J22" s="41">
        <f t="shared" ca="1" si="7"/>
        <v>8</v>
      </c>
      <c r="K22" s="41" t="str">
        <f t="shared" ca="1" si="7"/>
        <v/>
      </c>
      <c r="L22" s="41" t="str">
        <f t="shared" ca="1" si="7"/>
        <v/>
      </c>
      <c r="M22" s="41" t="str">
        <f t="shared" ca="1" si="7"/>
        <v/>
      </c>
      <c r="N22" s="41" t="str">
        <f t="shared" ca="1" si="7"/>
        <v/>
      </c>
      <c r="O22" s="41" t="str">
        <f t="shared" ca="1" si="7"/>
        <v/>
      </c>
      <c r="P22" s="41" t="str">
        <f t="shared" ca="1" si="7"/>
        <v/>
      </c>
      <c r="Q22" s="41" t="str">
        <f t="shared" ca="1" si="7"/>
        <v/>
      </c>
      <c r="R22" s="41" t="str">
        <f t="shared" ca="1" si="7"/>
        <v/>
      </c>
      <c r="S22" s="41" t="str">
        <f t="shared" ca="1" si="7"/>
        <v/>
      </c>
      <c r="T22" s="41" t="str">
        <f t="shared" ca="1" si="7"/>
        <v/>
      </c>
      <c r="U22" s="41" t="str">
        <f t="shared" ca="1" si="6"/>
        <v/>
      </c>
      <c r="V22" s="41" t="str">
        <f t="shared" ca="1" si="3"/>
        <v/>
      </c>
      <c r="W22" s="41" t="str">
        <f t="shared" ca="1" si="3"/>
        <v/>
      </c>
      <c r="X22" s="41" t="str">
        <f t="shared" ca="1" si="3"/>
        <v/>
      </c>
      <c r="Y22" s="41" t="str">
        <f t="shared" ca="1" si="3"/>
        <v/>
      </c>
      <c r="Z22" s="66">
        <f t="shared" ca="1" si="4"/>
        <v>14</v>
      </c>
      <c r="AA22" s="66">
        <f t="shared" ca="1" si="5"/>
        <v>10</v>
      </c>
    </row>
    <row r="23" spans="1:29" x14ac:dyDescent="0.25">
      <c r="B23" s="42"/>
    </row>
    <row r="24" spans="1:29" x14ac:dyDescent="0.25">
      <c r="B24" s="42"/>
      <c r="F24" s="65" t="s">
        <v>104</v>
      </c>
      <c r="G24" s="65" t="s">
        <v>105</v>
      </c>
      <c r="H24" s="65" t="s">
        <v>106</v>
      </c>
      <c r="I24" s="65" t="s">
        <v>107</v>
      </c>
      <c r="J24" s="65" t="s">
        <v>108</v>
      </c>
      <c r="K24" s="65" t="s">
        <v>109</v>
      </c>
      <c r="L24" s="65" t="s">
        <v>110</v>
      </c>
      <c r="M24" s="65" t="s">
        <v>111</v>
      </c>
      <c r="N24" s="65" t="s">
        <v>112</v>
      </c>
      <c r="O24" s="65" t="s">
        <v>113</v>
      </c>
      <c r="P24" s="65" t="s">
        <v>114</v>
      </c>
      <c r="Q24" s="65" t="s">
        <v>115</v>
      </c>
      <c r="R24" s="65" t="s">
        <v>116</v>
      </c>
      <c r="S24" s="65" t="s">
        <v>117</v>
      </c>
      <c r="T24" s="65" t="s">
        <v>118</v>
      </c>
      <c r="U24" s="65" t="s">
        <v>119</v>
      </c>
      <c r="V24" s="65" t="s">
        <v>120</v>
      </c>
      <c r="W24" s="65" t="s">
        <v>121</v>
      </c>
      <c r="X24" s="65" t="s">
        <v>122</v>
      </c>
      <c r="Y24" s="65" t="s">
        <v>123</v>
      </c>
      <c r="Z24" s="65" t="s">
        <v>124</v>
      </c>
    </row>
    <row r="25" spans="1:29" x14ac:dyDescent="0.25">
      <c r="B25" s="42"/>
      <c r="F25" s="65" t="s">
        <v>127</v>
      </c>
      <c r="G25" s="65" t="s">
        <v>128</v>
      </c>
      <c r="H25" s="65" t="s">
        <v>129</v>
      </c>
      <c r="I25" s="65" t="s">
        <v>130</v>
      </c>
      <c r="J25" s="65" t="s">
        <v>131</v>
      </c>
      <c r="K25" s="65" t="s">
        <v>132</v>
      </c>
      <c r="L25" s="65" t="s">
        <v>133</v>
      </c>
      <c r="M25" s="65" t="s">
        <v>134</v>
      </c>
      <c r="N25" s="65" t="s">
        <v>135</v>
      </c>
      <c r="O25" s="65" t="s">
        <v>136</v>
      </c>
      <c r="P25" s="65" t="s">
        <v>137</v>
      </c>
      <c r="Q25" s="65" t="s">
        <v>138</v>
      </c>
      <c r="R25" s="65" t="s">
        <v>139</v>
      </c>
      <c r="S25" s="65" t="s">
        <v>140</v>
      </c>
      <c r="T25" s="65" t="s">
        <v>141</v>
      </c>
      <c r="U25" s="65" t="s">
        <v>142</v>
      </c>
      <c r="V25" s="65" t="s">
        <v>143</v>
      </c>
      <c r="W25" s="65" t="s">
        <v>144</v>
      </c>
      <c r="X25" s="65" t="s">
        <v>145</v>
      </c>
      <c r="Y25" s="65" t="s">
        <v>146</v>
      </c>
      <c r="Z25" s="65" t="s">
        <v>147</v>
      </c>
      <c r="AA25" s="65"/>
      <c r="AB25" s="39"/>
    </row>
    <row r="26" spans="1:29" x14ac:dyDescent="0.25">
      <c r="B26" s="4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65"/>
      <c r="AA26" s="65"/>
      <c r="AC26" s="39"/>
    </row>
    <row r="27" spans="1:29" x14ac:dyDescent="0.25">
      <c r="B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C27" s="39"/>
    </row>
    <row r="28" spans="1:29" x14ac:dyDescent="0.25">
      <c r="B28" s="42"/>
      <c r="E28">
        <v>4</v>
      </c>
      <c r="F28" s="65" t="str">
        <f>CONCATENATE("Atividades!g",E28)</f>
        <v>Atividades!g4</v>
      </c>
      <c r="G28" s="65" t="s">
        <v>127</v>
      </c>
      <c r="Z28" s="39"/>
      <c r="AA28" s="39"/>
      <c r="AC28" s="39"/>
    </row>
    <row r="29" spans="1:29" x14ac:dyDescent="0.25">
      <c r="B29" s="42"/>
      <c r="E29">
        <f>11+E28</f>
        <v>15</v>
      </c>
      <c r="F29" s="65" t="str">
        <f t="shared" ref="F29:F48" si="8">CONCATENATE("Atividades!g",E29)</f>
        <v>Atividades!g15</v>
      </c>
      <c r="G29" s="65" t="s">
        <v>128</v>
      </c>
    </row>
    <row r="30" spans="1:29" x14ac:dyDescent="0.25">
      <c r="B30" s="42"/>
      <c r="E30">
        <f t="shared" ref="E30:E48" si="9">11+E29</f>
        <v>26</v>
      </c>
      <c r="F30" s="65" t="str">
        <f t="shared" si="8"/>
        <v>Atividades!g26</v>
      </c>
      <c r="G30" s="65" t="s">
        <v>129</v>
      </c>
    </row>
    <row r="31" spans="1:29" x14ac:dyDescent="0.25">
      <c r="B31" s="42"/>
      <c r="C31">
        <f>Atividades!C4</f>
        <v>21</v>
      </c>
      <c r="E31">
        <f t="shared" si="9"/>
        <v>37</v>
      </c>
      <c r="F31" s="65" t="str">
        <f t="shared" si="8"/>
        <v>Atividades!g37</v>
      </c>
      <c r="G31" s="65" t="s">
        <v>130</v>
      </c>
    </row>
    <row r="32" spans="1:29" x14ac:dyDescent="0.25">
      <c r="B32" s="42"/>
      <c r="E32">
        <f t="shared" si="9"/>
        <v>48</v>
      </c>
      <c r="F32" s="65" t="str">
        <f t="shared" si="8"/>
        <v>Atividades!g48</v>
      </c>
      <c r="G32" s="65" t="s">
        <v>131</v>
      </c>
    </row>
    <row r="33" spans="2:7" x14ac:dyDescent="0.25">
      <c r="B33" s="42"/>
      <c r="E33">
        <f t="shared" si="9"/>
        <v>59</v>
      </c>
      <c r="F33" s="65" t="str">
        <f t="shared" si="8"/>
        <v>Atividades!g59</v>
      </c>
      <c r="G33" s="65" t="s">
        <v>132</v>
      </c>
    </row>
    <row r="34" spans="2:7" x14ac:dyDescent="0.25">
      <c r="B34" s="42"/>
      <c r="E34">
        <f t="shared" si="9"/>
        <v>70</v>
      </c>
      <c r="F34" s="65" t="str">
        <f t="shared" si="8"/>
        <v>Atividades!g70</v>
      </c>
      <c r="G34" s="65" t="s">
        <v>133</v>
      </c>
    </row>
    <row r="35" spans="2:7" x14ac:dyDescent="0.25">
      <c r="B35" s="42"/>
      <c r="E35">
        <f t="shared" si="9"/>
        <v>81</v>
      </c>
      <c r="F35" s="65" t="str">
        <f t="shared" si="8"/>
        <v>Atividades!g81</v>
      </c>
      <c r="G35" s="65" t="s">
        <v>134</v>
      </c>
    </row>
    <row r="36" spans="2:7" x14ac:dyDescent="0.25">
      <c r="B36" s="42"/>
      <c r="E36">
        <f t="shared" si="9"/>
        <v>92</v>
      </c>
      <c r="F36" s="65" t="str">
        <f t="shared" si="8"/>
        <v>Atividades!g92</v>
      </c>
      <c r="G36" s="65" t="s">
        <v>135</v>
      </c>
    </row>
    <row r="37" spans="2:7" x14ac:dyDescent="0.25">
      <c r="B37" s="42"/>
      <c r="E37">
        <f t="shared" si="9"/>
        <v>103</v>
      </c>
      <c r="F37" s="65" t="str">
        <f t="shared" si="8"/>
        <v>Atividades!g103</v>
      </c>
      <c r="G37" s="65" t="s">
        <v>136</v>
      </c>
    </row>
    <row r="38" spans="2:7" x14ac:dyDescent="0.25">
      <c r="E38">
        <f t="shared" si="9"/>
        <v>114</v>
      </c>
      <c r="F38" s="65" t="str">
        <f t="shared" si="8"/>
        <v>Atividades!g114</v>
      </c>
      <c r="G38" s="65" t="s">
        <v>137</v>
      </c>
    </row>
    <row r="39" spans="2:7" x14ac:dyDescent="0.25">
      <c r="E39">
        <f t="shared" si="9"/>
        <v>125</v>
      </c>
      <c r="F39" s="65" t="str">
        <f t="shared" si="8"/>
        <v>Atividades!g125</v>
      </c>
      <c r="G39" s="65" t="s">
        <v>138</v>
      </c>
    </row>
    <row r="40" spans="2:7" x14ac:dyDescent="0.25">
      <c r="E40">
        <f t="shared" si="9"/>
        <v>136</v>
      </c>
      <c r="F40" s="65" t="str">
        <f t="shared" si="8"/>
        <v>Atividades!g136</v>
      </c>
      <c r="G40" s="65" t="s">
        <v>139</v>
      </c>
    </row>
    <row r="41" spans="2:7" x14ac:dyDescent="0.25">
      <c r="E41">
        <f t="shared" si="9"/>
        <v>147</v>
      </c>
      <c r="F41" s="65" t="str">
        <f t="shared" si="8"/>
        <v>Atividades!g147</v>
      </c>
      <c r="G41" s="65" t="s">
        <v>140</v>
      </c>
    </row>
    <row r="42" spans="2:7" x14ac:dyDescent="0.25">
      <c r="E42">
        <f t="shared" si="9"/>
        <v>158</v>
      </c>
      <c r="F42" s="65" t="str">
        <f t="shared" si="8"/>
        <v>Atividades!g158</v>
      </c>
      <c r="G42" s="65" t="s">
        <v>141</v>
      </c>
    </row>
    <row r="43" spans="2:7" x14ac:dyDescent="0.25">
      <c r="E43">
        <f t="shared" si="9"/>
        <v>169</v>
      </c>
      <c r="F43" s="65" t="str">
        <f t="shared" si="8"/>
        <v>Atividades!g169</v>
      </c>
      <c r="G43" s="65" t="s">
        <v>142</v>
      </c>
    </row>
    <row r="44" spans="2:7" x14ac:dyDescent="0.25">
      <c r="E44">
        <f t="shared" si="9"/>
        <v>180</v>
      </c>
      <c r="F44" s="65" t="str">
        <f t="shared" si="8"/>
        <v>Atividades!g180</v>
      </c>
      <c r="G44" s="65" t="s">
        <v>143</v>
      </c>
    </row>
    <row r="45" spans="2:7" x14ac:dyDescent="0.25">
      <c r="E45">
        <f t="shared" si="9"/>
        <v>191</v>
      </c>
      <c r="F45" s="65" t="str">
        <f t="shared" si="8"/>
        <v>Atividades!g191</v>
      </c>
      <c r="G45" s="65" t="s">
        <v>144</v>
      </c>
    </row>
    <row r="46" spans="2:7" x14ac:dyDescent="0.25">
      <c r="E46">
        <f t="shared" si="9"/>
        <v>202</v>
      </c>
      <c r="F46" s="65" t="str">
        <f t="shared" si="8"/>
        <v>Atividades!g202</v>
      </c>
      <c r="G46" s="65" t="s">
        <v>145</v>
      </c>
    </row>
    <row r="47" spans="2:7" x14ac:dyDescent="0.25">
      <c r="E47">
        <f t="shared" si="9"/>
        <v>213</v>
      </c>
      <c r="F47" s="65" t="str">
        <f t="shared" si="8"/>
        <v>Atividades!g213</v>
      </c>
      <c r="G47" s="65" t="s">
        <v>146</v>
      </c>
    </row>
    <row r="48" spans="2:7" x14ac:dyDescent="0.25">
      <c r="E48">
        <f t="shared" si="9"/>
        <v>224</v>
      </c>
      <c r="F48" s="65" t="str">
        <f t="shared" si="8"/>
        <v>Atividades!g224</v>
      </c>
      <c r="G48" s="65" t="s">
        <v>147</v>
      </c>
    </row>
  </sheetData>
  <sheetProtection password="C5E9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"/>
  <dimension ref="A1:F48"/>
  <sheetViews>
    <sheetView showGridLines="0" topLeftCell="A7" zoomScale="77" zoomScaleNormal="77" workbookViewId="0">
      <selection activeCell="A9" sqref="A9"/>
    </sheetView>
  </sheetViews>
  <sheetFormatPr defaultRowHeight="15" x14ac:dyDescent="0.25"/>
  <cols>
    <col min="1" max="1" width="3.7109375" customWidth="1"/>
    <col min="2" max="2" width="56.140625" customWidth="1"/>
    <col min="6" max="6" width="2.140625" customWidth="1"/>
  </cols>
  <sheetData>
    <row r="1" spans="1:6" ht="7.5" customHeight="1" x14ac:dyDescent="0.25"/>
    <row r="5" spans="1:6" x14ac:dyDescent="0.25">
      <c r="B5" s="123" t="s">
        <v>159</v>
      </c>
      <c r="C5" s="123"/>
      <c r="D5" s="123"/>
      <c r="E5" s="123"/>
    </row>
    <row r="6" spans="1:6" x14ac:dyDescent="0.25">
      <c r="B6" s="123" t="s">
        <v>160</v>
      </c>
      <c r="C6" s="123"/>
      <c r="D6" s="123"/>
      <c r="E6" s="123"/>
    </row>
    <row r="7" spans="1:6" x14ac:dyDescent="0.25">
      <c r="B7" s="123" t="s">
        <v>161</v>
      </c>
      <c r="C7" s="123"/>
      <c r="D7" s="123"/>
      <c r="E7" s="123"/>
    </row>
    <row r="8" spans="1:6" x14ac:dyDescent="0.25">
      <c r="A8" s="88"/>
      <c r="B8" s="124" t="s">
        <v>162</v>
      </c>
      <c r="C8" s="124"/>
      <c r="D8" s="124"/>
      <c r="E8" s="124"/>
      <c r="F8" s="42"/>
    </row>
    <row r="9" spans="1:6" ht="3" customHeight="1" x14ac:dyDescent="0.25">
      <c r="A9" s="77"/>
    </row>
    <row r="10" spans="1:6" x14ac:dyDescent="0.25">
      <c r="A10" s="77"/>
      <c r="B10" s="125" t="s">
        <v>163</v>
      </c>
      <c r="C10" s="125"/>
      <c r="D10" s="125"/>
      <c r="E10" s="125"/>
    </row>
    <row r="11" spans="1:6" ht="3" customHeight="1" x14ac:dyDescent="0.25">
      <c r="A11" s="77"/>
    </row>
    <row r="12" spans="1:6" x14ac:dyDescent="0.25">
      <c r="B12" s="75" t="str">
        <f>CONCATENATE("Nome do Aluno: ",Identificação!C3)</f>
        <v>Nome do Aluno: MARCOS VINICIOS BORGES CARDOSO</v>
      </c>
    </row>
    <row r="13" spans="1:6" ht="3" customHeight="1" x14ac:dyDescent="0.25"/>
    <row r="14" spans="1:6" x14ac:dyDescent="0.25">
      <c r="B14" s="75" t="str">
        <f>CONCATENATE("Matrícula: ",Identificação!C5)</f>
        <v>Matrícula: 20171LC0027</v>
      </c>
      <c r="C14" s="127" t="s">
        <v>200</v>
      </c>
      <c r="D14" s="127"/>
      <c r="E14" s="91">
        <f ca="1">20-COUNTIF(Ctrl!AA3:AA22,0)</f>
        <v>5</v>
      </c>
    </row>
    <row r="15" spans="1:6" ht="3" customHeight="1" x14ac:dyDescent="0.25"/>
    <row r="16" spans="1:6" ht="15.75" x14ac:dyDescent="0.25">
      <c r="B16" s="126" t="s">
        <v>164</v>
      </c>
      <c r="C16" s="126"/>
      <c r="D16" s="126"/>
      <c r="E16" s="126"/>
    </row>
    <row r="17" spans="1:5" ht="3" customHeight="1" x14ac:dyDescent="0.25"/>
    <row r="18" spans="1:5" x14ac:dyDescent="0.25">
      <c r="B18" s="79" t="s">
        <v>165</v>
      </c>
      <c r="C18" s="79" t="s">
        <v>166</v>
      </c>
      <c r="D18" s="80" t="s">
        <v>168</v>
      </c>
      <c r="E18" s="80" t="s">
        <v>167</v>
      </c>
    </row>
    <row r="19" spans="1:5" x14ac:dyDescent="0.25">
      <c r="A19" s="82" t="s">
        <v>170</v>
      </c>
      <c r="B19" s="81" t="s">
        <v>1</v>
      </c>
      <c r="C19" s="85">
        <f ca="1">Resumo!F7</f>
        <v>0</v>
      </c>
      <c r="D19" s="85">
        <f ca="1">Resumo!G7</f>
        <v>0</v>
      </c>
      <c r="E19" s="85">
        <f ca="1">Resumo!H7</f>
        <v>0</v>
      </c>
    </row>
    <row r="20" spans="1:5" x14ac:dyDescent="0.25">
      <c r="A20" s="82" t="s">
        <v>171</v>
      </c>
      <c r="B20" s="81" t="s">
        <v>3</v>
      </c>
      <c r="C20" s="85">
        <f ca="1">Resumo!F9</f>
        <v>0</v>
      </c>
      <c r="D20" s="85">
        <f ca="1">Resumo!G9</f>
        <v>0</v>
      </c>
      <c r="E20" s="85">
        <f ca="1">Resumo!H9</f>
        <v>0</v>
      </c>
    </row>
    <row r="21" spans="1:5" ht="39" x14ac:dyDescent="0.25">
      <c r="A21" s="82" t="s">
        <v>172</v>
      </c>
      <c r="B21" s="81" t="s">
        <v>4</v>
      </c>
      <c r="C21" s="86">
        <f ca="1">Resumo!F11</f>
        <v>0</v>
      </c>
      <c r="D21" s="86">
        <f ca="1">Resumo!G11</f>
        <v>0</v>
      </c>
      <c r="E21" s="86">
        <f ca="1">Resumo!H11</f>
        <v>0</v>
      </c>
    </row>
    <row r="22" spans="1:5" x14ac:dyDescent="0.25">
      <c r="A22" s="82" t="s">
        <v>173</v>
      </c>
      <c r="B22" s="81" t="s">
        <v>6</v>
      </c>
      <c r="C22" s="86">
        <f ca="1">Resumo!F13</f>
        <v>0</v>
      </c>
      <c r="D22" s="86">
        <f ca="1">Resumo!G13</f>
        <v>0</v>
      </c>
      <c r="E22" s="86">
        <f ca="1">Resumo!H13</f>
        <v>0</v>
      </c>
    </row>
    <row r="23" spans="1:5" ht="26.25" x14ac:dyDescent="0.25">
      <c r="A23" s="82" t="s">
        <v>174</v>
      </c>
      <c r="B23" s="81" t="s">
        <v>8</v>
      </c>
      <c r="C23" s="86">
        <f ca="1">Resumo!F15</f>
        <v>1</v>
      </c>
      <c r="D23" s="86">
        <f ca="1">Resumo!G15</f>
        <v>75</v>
      </c>
      <c r="E23" s="86">
        <f ca="1">Resumo!H15</f>
        <v>75</v>
      </c>
    </row>
    <row r="24" spans="1:5" x14ac:dyDescent="0.25">
      <c r="A24" s="82" t="s">
        <v>175</v>
      </c>
      <c r="B24" s="81" t="s">
        <v>10</v>
      </c>
      <c r="C24" s="86">
        <f ca="1">Resumo!F17</f>
        <v>0</v>
      </c>
      <c r="D24" s="86">
        <f ca="1">Resumo!G17</f>
        <v>0</v>
      </c>
      <c r="E24" s="86">
        <f ca="1">Resumo!H17</f>
        <v>0</v>
      </c>
    </row>
    <row r="25" spans="1:5" ht="39" x14ac:dyDescent="0.25">
      <c r="A25" s="82" t="s">
        <v>176</v>
      </c>
      <c r="B25" s="81" t="s">
        <v>12</v>
      </c>
      <c r="C25" s="86">
        <f ca="1">Resumo!F19</f>
        <v>0</v>
      </c>
      <c r="D25" s="86">
        <f ca="1">Resumo!G19</f>
        <v>0</v>
      </c>
      <c r="E25" s="86">
        <f ca="1">Resumo!H19</f>
        <v>0</v>
      </c>
    </row>
    <row r="26" spans="1:5" ht="39" x14ac:dyDescent="0.25">
      <c r="A26" s="82" t="s">
        <v>177</v>
      </c>
      <c r="B26" s="81" t="s">
        <v>14</v>
      </c>
      <c r="C26" s="86">
        <f ca="1">Resumo!F21</f>
        <v>0</v>
      </c>
      <c r="D26" s="86">
        <f ca="1">Resumo!G21</f>
        <v>0</v>
      </c>
      <c r="E26" s="86">
        <f ca="1">Resumo!H21</f>
        <v>0</v>
      </c>
    </row>
    <row r="27" spans="1:5" ht="26.25" x14ac:dyDescent="0.25">
      <c r="A27" s="82" t="s">
        <v>178</v>
      </c>
      <c r="B27" s="81" t="s">
        <v>16</v>
      </c>
      <c r="C27" s="86">
        <f ca="1">Resumo!F23</f>
        <v>0</v>
      </c>
      <c r="D27" s="86">
        <f ca="1">Resumo!G23</f>
        <v>0</v>
      </c>
      <c r="E27" s="86">
        <f ca="1">Resumo!H23</f>
        <v>0</v>
      </c>
    </row>
    <row r="28" spans="1:5" x14ac:dyDescent="0.25">
      <c r="A28" s="82" t="s">
        <v>179</v>
      </c>
      <c r="B28" s="81" t="s">
        <v>17</v>
      </c>
      <c r="C28" s="86">
        <f ca="1">Resumo!F25</f>
        <v>3</v>
      </c>
      <c r="D28" s="86">
        <f ca="1">Resumo!G25</f>
        <v>113</v>
      </c>
      <c r="E28" s="86">
        <f ca="1">Resumo!H25</f>
        <v>40</v>
      </c>
    </row>
    <row r="29" spans="1:5" x14ac:dyDescent="0.25">
      <c r="A29" s="82" t="s">
        <v>180</v>
      </c>
      <c r="B29" s="81" t="s">
        <v>18</v>
      </c>
      <c r="C29" s="86">
        <f ca="1">Resumo!F27</f>
        <v>1</v>
      </c>
      <c r="D29" s="86">
        <f ca="1">Resumo!G27</f>
        <v>18</v>
      </c>
      <c r="E29" s="86">
        <f ca="1">Resumo!H27</f>
        <v>18</v>
      </c>
    </row>
    <row r="30" spans="1:5" x14ac:dyDescent="0.25">
      <c r="A30" s="82" t="s">
        <v>181</v>
      </c>
      <c r="B30" s="81" t="s">
        <v>19</v>
      </c>
      <c r="C30" s="86">
        <f ca="1">Resumo!F29</f>
        <v>0</v>
      </c>
      <c r="D30" s="86">
        <f ca="1">Resumo!G29</f>
        <v>0</v>
      </c>
      <c r="E30" s="86">
        <f ca="1">Resumo!H29</f>
        <v>0</v>
      </c>
    </row>
    <row r="31" spans="1:5" x14ac:dyDescent="0.25">
      <c r="A31" s="82" t="s">
        <v>182</v>
      </c>
      <c r="B31" s="81" t="s">
        <v>20</v>
      </c>
      <c r="C31" s="86">
        <f ca="1">Resumo!F31</f>
        <v>1</v>
      </c>
      <c r="D31" s="86">
        <f ca="1">Resumo!G31</f>
        <v>60</v>
      </c>
      <c r="E31" s="86">
        <f ca="1">Resumo!H31</f>
        <v>60</v>
      </c>
    </row>
    <row r="32" spans="1:5" ht="26.25" x14ac:dyDescent="0.25">
      <c r="A32" s="82" t="s">
        <v>183</v>
      </c>
      <c r="B32" s="81" t="s">
        <v>21</v>
      </c>
      <c r="C32" s="86">
        <f ca="1">Resumo!F33</f>
        <v>0</v>
      </c>
      <c r="D32" s="86">
        <f ca="1">Resumo!G33</f>
        <v>0</v>
      </c>
      <c r="E32" s="86">
        <f ca="1">Resumo!H33</f>
        <v>0</v>
      </c>
    </row>
    <row r="33" spans="1:5" x14ac:dyDescent="0.25">
      <c r="A33" s="82" t="s">
        <v>184</v>
      </c>
      <c r="B33" s="81" t="s">
        <v>23</v>
      </c>
      <c r="C33" s="86">
        <f ca="1">Resumo!F35</f>
        <v>0</v>
      </c>
      <c r="D33" s="86">
        <f ca="1">Resumo!G35</f>
        <v>0</v>
      </c>
      <c r="E33" s="86">
        <f ca="1">Resumo!H35</f>
        <v>0</v>
      </c>
    </row>
    <row r="34" spans="1:5" x14ac:dyDescent="0.25">
      <c r="A34" s="82" t="s">
        <v>185</v>
      </c>
      <c r="B34" s="81" t="s">
        <v>24</v>
      </c>
      <c r="C34" s="86">
        <f ca="1">Resumo!F37</f>
        <v>0</v>
      </c>
      <c r="D34" s="86">
        <f ca="1">Resumo!G37</f>
        <v>0</v>
      </c>
      <c r="E34" s="86">
        <f ca="1">Resumo!H37</f>
        <v>0</v>
      </c>
    </row>
    <row r="35" spans="1:5" x14ac:dyDescent="0.25">
      <c r="A35" s="82" t="s">
        <v>186</v>
      </c>
      <c r="B35" s="81" t="s">
        <v>26</v>
      </c>
      <c r="C35" s="86">
        <f ca="1">Resumo!F39</f>
        <v>0</v>
      </c>
      <c r="D35" s="86">
        <f ca="1">Resumo!G39</f>
        <v>0</v>
      </c>
      <c r="E35" s="86">
        <f ca="1">Resumo!H39</f>
        <v>0</v>
      </c>
    </row>
    <row r="36" spans="1:5" x14ac:dyDescent="0.25">
      <c r="A36" s="82" t="s">
        <v>187</v>
      </c>
      <c r="B36" s="81" t="s">
        <v>28</v>
      </c>
      <c r="C36" s="86">
        <f ca="1">Resumo!F41</f>
        <v>0</v>
      </c>
      <c r="D36" s="86">
        <f ca="1">Resumo!G41</f>
        <v>0</v>
      </c>
      <c r="E36" s="86">
        <f ca="1">Resumo!H41</f>
        <v>0</v>
      </c>
    </row>
    <row r="37" spans="1:5" x14ac:dyDescent="0.25">
      <c r="A37" s="82" t="s">
        <v>188</v>
      </c>
      <c r="B37" s="81" t="s">
        <v>30</v>
      </c>
      <c r="C37" s="86">
        <f ca="1">Resumo!F43</f>
        <v>0</v>
      </c>
      <c r="D37" s="86">
        <f ca="1">Resumo!G43</f>
        <v>0</v>
      </c>
      <c r="E37" s="86">
        <f ca="1">Resumo!H43</f>
        <v>0</v>
      </c>
    </row>
    <row r="38" spans="1:5" ht="26.25" x14ac:dyDescent="0.25">
      <c r="A38" s="82" t="s">
        <v>189</v>
      </c>
      <c r="B38" s="81" t="s">
        <v>32</v>
      </c>
      <c r="C38" s="86">
        <f ca="1">Resumo!F45</f>
        <v>2</v>
      </c>
      <c r="D38" s="86">
        <f ca="1">Resumo!G45</f>
        <v>14</v>
      </c>
      <c r="E38" s="86">
        <f ca="1">Resumo!H45</f>
        <v>10</v>
      </c>
    </row>
    <row r="39" spans="1:5" x14ac:dyDescent="0.25">
      <c r="B39" s="78" t="s">
        <v>169</v>
      </c>
      <c r="C39" s="87">
        <f ca="1">SUM(C19:C38)</f>
        <v>8</v>
      </c>
      <c r="D39" s="87">
        <f ca="1">SUM(D19:D38)</f>
        <v>280</v>
      </c>
      <c r="E39" s="90">
        <f ca="1">Resumo!J7</f>
        <v>200</v>
      </c>
    </row>
    <row r="40" spans="1:5" x14ac:dyDescent="0.25">
      <c r="B40" s="75" t="s">
        <v>191</v>
      </c>
      <c r="C40" s="75"/>
      <c r="D40" s="75"/>
      <c r="E40" s="75"/>
    </row>
    <row r="41" spans="1:5" ht="5.0999999999999996" customHeight="1" x14ac:dyDescent="0.25"/>
    <row r="42" spans="1:5" x14ac:dyDescent="0.25">
      <c r="B42" s="89" t="s">
        <v>190</v>
      </c>
    </row>
    <row r="43" spans="1:5" ht="24.75" customHeight="1" x14ac:dyDescent="0.25">
      <c r="B43" s="83"/>
    </row>
    <row r="44" spans="1:5" ht="15.75" x14ac:dyDescent="0.25">
      <c r="B44" s="70" t="s">
        <v>199</v>
      </c>
    </row>
    <row r="45" spans="1:5" ht="15.75" x14ac:dyDescent="0.25">
      <c r="B45" s="84"/>
    </row>
    <row r="46" spans="1:5" ht="15.75" x14ac:dyDescent="0.25">
      <c r="B46" s="122" t="s">
        <v>198</v>
      </c>
      <c r="C46" s="122"/>
      <c r="D46" s="122"/>
      <c r="E46" s="122"/>
    </row>
    <row r="47" spans="1:5" ht="15.75" x14ac:dyDescent="0.25">
      <c r="B47" s="84"/>
    </row>
    <row r="48" spans="1:5" ht="15" customHeight="1" x14ac:dyDescent="0.25">
      <c r="B48" s="83"/>
    </row>
  </sheetData>
  <sheetProtection password="E2FC" sheet="1" objects="1" scenarios="1" selectLockedCells="1" selectUnlockedCells="1"/>
  <mergeCells count="8">
    <mergeCell ref="B46:E46"/>
    <mergeCell ref="B5:E5"/>
    <mergeCell ref="B6:E6"/>
    <mergeCell ref="B7:E7"/>
    <mergeCell ref="B8:E8"/>
    <mergeCell ref="B10:E10"/>
    <mergeCell ref="B16:E16"/>
    <mergeCell ref="C14:D14"/>
  </mergeCells>
  <conditionalFormatting sqref="E14">
    <cfRule type="cellIs" dxfId="1" priority="2" operator="lessThan">
      <formula>5</formula>
    </cfRule>
    <cfRule type="cellIs" dxfId="0" priority="1" operator="greaterThan">
      <formula>4</formula>
    </cfRule>
  </conditionalFormatting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Orientações</vt:lpstr>
      <vt:lpstr>Identificação</vt:lpstr>
      <vt:lpstr>Resumo</vt:lpstr>
      <vt:lpstr>Atividades</vt:lpstr>
      <vt:lpstr>Ctrl</vt:lpstr>
      <vt:lpstr>Imprimir</vt:lpstr>
      <vt:lpstr>Imprimir!_GoBack</vt:lpstr>
      <vt:lpstr>Imprimir!Area_de_impressao</vt:lpstr>
    </vt:vector>
  </TitlesOfParts>
  <Company>IFSUL Campus Pelotas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MaRkos</cp:lastModifiedBy>
  <cp:lastPrinted>2020-02-20T23:16:40Z</cp:lastPrinted>
  <dcterms:created xsi:type="dcterms:W3CDTF">2019-08-14T19:06:38Z</dcterms:created>
  <dcterms:modified xsi:type="dcterms:W3CDTF">2021-01-19T02:42:57Z</dcterms:modified>
</cp:coreProperties>
</file>